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7.xml" ContentType="application/vnd.openxmlformats-officedocument.drawing+xml"/>
  <Override PartName="/xl/comments8.xml" ContentType="application/vnd.openxmlformats-officedocument.spreadsheetml.comments+xml"/>
  <Override PartName="/xl/charts/chart19.xml" ContentType="application/vnd.openxmlformats-officedocument.drawingml.chart+xml"/>
  <Override PartName="/xl/drawings/drawing18.xml" ContentType="application/vnd.openxmlformats-officedocument.drawing+xml"/>
  <Override PartName="/xl/charts/chart20.xml" ContentType="application/vnd.openxmlformats-officedocument.drawingml.chart+xml"/>
  <Override PartName="/xl/drawings/drawing19.xml" ContentType="application/vnd.openxmlformats-officedocument.drawing+xml"/>
  <Override PartName="/xl/charts/chart21.xml" ContentType="application/vnd.openxmlformats-officedocument.drawingml.chart+xml"/>
  <Override PartName="/xl/drawings/drawing20.xml" ContentType="application/vnd.openxmlformats-officedocument.drawing+xml"/>
  <Override PartName="/xl/charts/chart22.xml" ContentType="application/vnd.openxmlformats-officedocument.drawingml.chart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drawings/drawing22.xml" ContentType="application/vnd.openxmlformats-officedocument.drawing+xml"/>
  <Override PartName="/xl/charts/chart24.xml" ContentType="application/vnd.openxmlformats-officedocument.drawingml.chart+xml"/>
  <Override PartName="/xl/drawings/drawing23.xml" ContentType="application/vnd.openxmlformats-officedocument.drawing+xml"/>
  <Override PartName="/xl/charts/chart25.xml" ContentType="application/vnd.openxmlformats-officedocument.drawingml.chart+xml"/>
  <Override PartName="/xl/drawings/drawing24.xml" ContentType="application/vnd.openxmlformats-officedocument.drawing+xml"/>
  <Override PartName="/xl/charts/chart26.xml" ContentType="application/vnd.openxmlformats-officedocument.drawingml.chart+xml"/>
  <Override PartName="/xl/drawings/drawing25.xml" ContentType="application/vnd.openxmlformats-officedocument.drawing+xml"/>
  <Override PartName="/xl/charts/chart27.xml" ContentType="application/vnd.openxmlformats-officedocument.drawingml.chart+xml"/>
  <Override PartName="/xl/drawings/drawing26.xml" ContentType="application/vnd.openxmlformats-officedocument.drawing+xml"/>
  <Override PartName="/xl/charts/chart28.xml" ContentType="application/vnd.openxmlformats-officedocument.drawingml.chart+xml"/>
  <Override PartName="/xl/drawings/drawing27.xml" ContentType="application/vnd.openxmlformats-officedocument.drawing+xml"/>
  <Override PartName="/xl/charts/chart29.xml" ContentType="application/vnd.openxmlformats-officedocument.drawingml.chart+xml"/>
  <Override PartName="/xl/drawings/drawing28.xml" ContentType="application/vnd.openxmlformats-officedocument.drawing+xml"/>
  <Override PartName="/xl/charts/chart30.xml" ContentType="application/vnd.openxmlformats-officedocument.drawingml.chart+xml"/>
  <Override PartName="/xl/drawings/drawing29.xml" ContentType="application/vnd.openxmlformats-officedocument.drawing+xml"/>
  <Override PartName="/xl/charts/chart31.xml" ContentType="application/vnd.openxmlformats-officedocument.drawingml.chart+xml"/>
  <Override PartName="/xl/drawings/drawing30.xml" ContentType="application/vnd.openxmlformats-officedocument.drawing+xml"/>
  <Override PartName="/xl/charts/chart32.xml" ContentType="application/vnd.openxmlformats-officedocument.drawingml.chart+xml"/>
  <Override PartName="/xl/drawings/drawing31.xml" ContentType="application/vnd.openxmlformats-officedocument.drawing+xml"/>
  <Override PartName="/xl/charts/chart33.xml" ContentType="application/vnd.openxmlformats-officedocument.drawingml.chart+xml"/>
  <Override PartName="/xl/drawings/drawing32.xml" ContentType="application/vnd.openxmlformats-officedocument.drawing+xml"/>
  <Override PartName="/xl/charts/chart34.xml" ContentType="application/vnd.openxmlformats-officedocument.drawingml.chart+xml"/>
  <Override PartName="/xl/drawings/drawing33.xml" ContentType="application/vnd.openxmlformats-officedocument.drawing+xml"/>
  <Override PartName="/xl/charts/chart35.xml" ContentType="application/vnd.openxmlformats-officedocument.drawingml.chart+xml"/>
  <Override PartName="/xl/drawings/drawing34.xml" ContentType="application/vnd.openxmlformats-officedocument.drawing+xml"/>
  <Override PartName="/xl/charts/chart3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DieseArbeitsmappe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rhinz\Desktop\RTMB FoBi\"/>
    </mc:Choice>
  </mc:AlternateContent>
  <xr:revisionPtr revIDLastSave="0" documentId="8_{71AA786F-248D-4004-A25B-AF6478B080E9}" xr6:coauthVersionLast="47" xr6:coauthVersionMax="47" xr10:uidLastSave="{00000000-0000-0000-0000-000000000000}"/>
  <bookViews>
    <workbookView xWindow="-108" yWindow="-108" windowWidth="23256" windowHeight="12576" tabRatio="914" xr2:uid="{00000000-000D-0000-FFFF-FFFF00000000}"/>
  </bookViews>
  <sheets>
    <sheet name="Da" sheetId="41" r:id="rId1"/>
    <sheet name="Werte1" sheetId="4" r:id="rId2"/>
    <sheet name="Test1" sheetId="73" r:id="rId3"/>
    <sheet name="Test1Detail" sheetId="74" r:id="rId4"/>
    <sheet name="Diagramm" sheetId="39" r:id="rId5"/>
    <sheet name="Werte2" sheetId="79" r:id="rId6"/>
    <sheet name="Test2" sheetId="113" r:id="rId7"/>
    <sheet name="Test2Detail" sheetId="114" r:id="rId8"/>
    <sheet name="Profile" sheetId="77" r:id="rId9"/>
    <sheet name="S1" sheetId="6" r:id="rId10"/>
    <sheet name="S2" sheetId="80" r:id="rId11"/>
    <sheet name="S3" sheetId="81" r:id="rId12"/>
    <sheet name="S4" sheetId="82" r:id="rId13"/>
    <sheet name="S5" sheetId="84" r:id="rId14"/>
    <sheet name="S6" sheetId="86" r:id="rId15"/>
    <sheet name="S7" sheetId="90" r:id="rId16"/>
    <sheet name="S8" sheetId="89" r:id="rId17"/>
    <sheet name="S9" sheetId="88" r:id="rId18"/>
    <sheet name="S10" sheetId="87" r:id="rId19"/>
    <sheet name="S11" sheetId="85" r:id="rId20"/>
    <sheet name="S12" sheetId="94" r:id="rId21"/>
    <sheet name="S13" sheetId="102" r:id="rId22"/>
    <sheet name="S14" sheetId="101" r:id="rId23"/>
    <sheet name="S15" sheetId="100" r:id="rId24"/>
    <sheet name="S16" sheetId="99" r:id="rId25"/>
    <sheet name="S17" sheetId="98" r:id="rId26"/>
    <sheet name="S18" sheetId="97" r:id="rId27"/>
    <sheet name="S19" sheetId="96" r:id="rId28"/>
    <sheet name="S20" sheetId="95" r:id="rId29"/>
    <sheet name="S21" sheetId="93" r:id="rId30"/>
    <sheet name="S22" sheetId="92" r:id="rId31"/>
    <sheet name="S23" sheetId="91" r:id="rId32"/>
    <sheet name="S24" sheetId="83" r:id="rId33"/>
    <sheet name="S25" sheetId="110" r:id="rId34"/>
    <sheet name="S26" sheetId="112" r:id="rId35"/>
    <sheet name="S27" sheetId="111" r:id="rId36"/>
    <sheet name="S28" sheetId="109" r:id="rId37"/>
    <sheet name="S29" sheetId="108" r:id="rId38"/>
    <sheet name="S30" sheetId="107" r:id="rId39"/>
    <sheet name="S31" sheetId="106" r:id="rId40"/>
    <sheet name="S32" sheetId="105" r:id="rId41"/>
    <sheet name="Lösungen" sheetId="116" r:id="rId42"/>
  </sheets>
  <externalReferences>
    <externalReference r:id="rId43"/>
  </externalReferences>
  <definedNames>
    <definedName name="_xlnm._FilterDatabase" localSheetId="0" hidden="1">Da!#REF!</definedName>
    <definedName name="Berufsbereiche" localSheetId="41">[1]Da!#REF!</definedName>
    <definedName name="Berufsbereiche">Da!#REF!</definedName>
    <definedName name="_xlnm.Print_Area" localSheetId="0">Da!$A$1:$L$54</definedName>
    <definedName name="_xlnm.Print_Area" localSheetId="4">Diagramm!$A$1:$V$71</definedName>
    <definedName name="_xlnm.Print_Area" localSheetId="8">Profile!$A$1:$AC$72</definedName>
    <definedName name="_xlnm.Print_Area" localSheetId="9">'S1'!$A$1:$P$85</definedName>
    <definedName name="_xlnm.Print_Area" localSheetId="18">'S10'!$A$1:$K$85</definedName>
    <definedName name="_xlnm.Print_Area" localSheetId="19">'S11'!$A$1:$K$85</definedName>
    <definedName name="_xlnm.Print_Area" localSheetId="20">'S12'!$A$1:$K$85</definedName>
    <definedName name="_xlnm.Print_Area" localSheetId="21">'S13'!$A$1:$K$85</definedName>
    <definedName name="_xlnm.Print_Area" localSheetId="22">'S14'!$A$1:$K$85</definedName>
    <definedName name="_xlnm.Print_Area" localSheetId="23">'S15'!$A$1:$K$85</definedName>
    <definedName name="_xlnm.Print_Area" localSheetId="24">'S16'!$A$1:$K$84</definedName>
    <definedName name="_xlnm.Print_Area" localSheetId="25">'S17'!$A$1:$K$85</definedName>
    <definedName name="_xlnm.Print_Area" localSheetId="26">'S18'!$A$1:$K$85</definedName>
    <definedName name="_xlnm.Print_Area" localSheetId="27">'S19'!$A$1:$K$85</definedName>
    <definedName name="_xlnm.Print_Area" localSheetId="10">'S2'!$A$1:$K$85</definedName>
    <definedName name="_xlnm.Print_Area" localSheetId="28">'S20'!$A$1:$K$85</definedName>
    <definedName name="_xlnm.Print_Area" localSheetId="29">'S21'!$A$1:$K$85</definedName>
    <definedName name="_xlnm.Print_Area" localSheetId="30">'S22'!$A$1:$K$85</definedName>
    <definedName name="_xlnm.Print_Area" localSheetId="31">'S23'!$A$1:$K$85</definedName>
    <definedName name="_xlnm.Print_Area" localSheetId="32">'S24'!$A$1:$K$85</definedName>
    <definedName name="_xlnm.Print_Area" localSheetId="33">'S25'!$A$1:$K$85</definedName>
    <definedName name="_xlnm.Print_Area" localSheetId="34">'S26'!$A$1:$K$85</definedName>
    <definedName name="_xlnm.Print_Area" localSheetId="35">'S27'!$A$1:$K$85</definedName>
    <definedName name="_xlnm.Print_Area" localSheetId="36">'S28'!$A$1:$K$85</definedName>
    <definedName name="_xlnm.Print_Area" localSheetId="37">'S29'!$A$1:$K$85</definedName>
    <definedName name="_xlnm.Print_Area" localSheetId="11">'S3'!$A$1:$K$85</definedName>
    <definedName name="_xlnm.Print_Area" localSheetId="38">'S30'!$A$1:$K$85</definedName>
    <definedName name="_xlnm.Print_Area" localSheetId="39">'S31'!$A$1:$K$85</definedName>
    <definedName name="_xlnm.Print_Area" localSheetId="40">'S32'!$A$1:$K$85</definedName>
    <definedName name="_xlnm.Print_Area" localSheetId="12">'S4'!$A$1:$K$85</definedName>
    <definedName name="_xlnm.Print_Area" localSheetId="13">'S5'!$A$1:$K$85</definedName>
    <definedName name="_xlnm.Print_Area" localSheetId="14">'S6'!$A$1:$K$85</definedName>
    <definedName name="_xlnm.Print_Area" localSheetId="15">'S7'!$A$1:$K$85</definedName>
    <definedName name="_xlnm.Print_Area" localSheetId="16">'S8'!$A$1:$K$85</definedName>
    <definedName name="_xlnm.Print_Area" localSheetId="17">'S9'!$A$1:$K$85</definedName>
    <definedName name="_xlnm.Print_Area" localSheetId="2">Test1!$A$1:$U$39</definedName>
    <definedName name="_xlnm.Print_Area" localSheetId="3">Test1Detail!$A$1:$AT$40</definedName>
    <definedName name="_xlnm.Print_Area" localSheetId="6">Test2!$A$1:$T$39</definedName>
    <definedName name="_xlnm.Print_Area" localSheetId="7">Test2Detail!#REF!</definedName>
    <definedName name="_xlnm.Print_Area" localSheetId="1">Werte1!$A$1:$ER$40</definedName>
    <definedName name="_xlnm.Print_Area" localSheetId="5">Werte2!$A$1:$ER$40</definedName>
    <definedName name="_xlnm.Print_Titles" localSheetId="0">Da!$11:$11</definedName>
    <definedName name="_xlnm.Print_Titles" localSheetId="8">Profile!$A:$C</definedName>
    <definedName name="_xlnm.Print_Titles" localSheetId="3">Test1Detail!$B:$C,Test1Detail!$1:$4</definedName>
    <definedName name="_xlnm.Print_Titles" localSheetId="7">Test2Detail!#REF!</definedName>
    <definedName name="Muttersprache" localSheetId="41">[1]Da!#REF!</definedName>
    <definedName name="Muttersprache">Da!#REF!</definedName>
  </definedNames>
  <calcPr calcId="18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58" i="77" l="1"/>
  <c r="K62" i="77"/>
  <c r="K58" i="77"/>
  <c r="I62" i="77"/>
  <c r="I58" i="77"/>
  <c r="G62" i="77"/>
  <c r="G58" i="77"/>
  <c r="E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E41" i="41"/>
  <c r="E42" i="41"/>
  <c r="E43" i="41"/>
  <c r="E44" i="41"/>
  <c r="E45" i="41"/>
  <c r="E46" i="41"/>
  <c r="E47" i="41"/>
  <c r="E48" i="41"/>
  <c r="E49" i="41"/>
  <c r="E50" i="41"/>
  <c r="E51" i="41"/>
  <c r="E52" i="41"/>
  <c r="E53" i="41"/>
  <c r="E22" i="41"/>
  <c r="B10" i="79" l="1"/>
  <c r="B11" i="113" s="1"/>
  <c r="B5" i="79"/>
  <c r="B6" i="113" s="1"/>
  <c r="B27" i="79"/>
  <c r="B28" i="113" s="1"/>
  <c r="B18" i="79"/>
  <c r="B19" i="113" s="1"/>
  <c r="B17" i="79"/>
  <c r="B18" i="113" s="1"/>
  <c r="B13" i="79"/>
  <c r="B14" i="113" s="1"/>
  <c r="B12" i="79"/>
  <c r="B13" i="113" s="1"/>
  <c r="B7" i="79"/>
  <c r="B8" i="113" s="1"/>
  <c r="B4" i="79"/>
  <c r="B5" i="113" s="1"/>
  <c r="AE5" i="113" s="1"/>
  <c r="B24" i="79" l="1"/>
  <c r="B25" i="113" s="1"/>
  <c r="B22" i="79"/>
  <c r="B23" i="113" s="1"/>
  <c r="B6" i="79"/>
  <c r="B7" i="113" s="1"/>
  <c r="B8" i="79"/>
  <c r="B9" i="113" s="1"/>
  <c r="L1" i="114" l="1"/>
  <c r="N1" i="113"/>
  <c r="AR3" i="114"/>
  <c r="AQ3" i="114"/>
  <c r="AP3" i="114"/>
  <c r="AO3" i="114"/>
  <c r="AN3" i="114"/>
  <c r="AM3" i="114"/>
  <c r="AL3" i="114"/>
  <c r="AK3" i="114"/>
  <c r="AJ3" i="114"/>
  <c r="AI3" i="114"/>
  <c r="AH3" i="114"/>
  <c r="AG3" i="114"/>
  <c r="AF3" i="114"/>
  <c r="AE3" i="114"/>
  <c r="AD3" i="114"/>
  <c r="AC3" i="114"/>
  <c r="AB3" i="114"/>
  <c r="AA3" i="114"/>
  <c r="Z3" i="114"/>
  <c r="Y3" i="114"/>
  <c r="X3" i="114"/>
  <c r="W3" i="114"/>
  <c r="V3" i="114"/>
  <c r="U3" i="114"/>
  <c r="T3" i="114"/>
  <c r="S3" i="114"/>
  <c r="R3" i="114"/>
  <c r="Q3" i="114"/>
  <c r="P3" i="114"/>
  <c r="O3" i="114"/>
  <c r="N3" i="114"/>
  <c r="M3" i="114"/>
  <c r="L3" i="114"/>
  <c r="K3" i="114"/>
  <c r="J3" i="114"/>
  <c r="I3" i="114"/>
  <c r="H3" i="114"/>
  <c r="G3" i="114"/>
  <c r="F3" i="114"/>
  <c r="E3" i="114"/>
  <c r="AM1" i="114"/>
  <c r="AH1" i="114"/>
  <c r="Q1" i="114"/>
  <c r="B29" i="86" l="1"/>
  <c r="B30" i="86"/>
  <c r="B31" i="86"/>
  <c r="B32" i="86"/>
  <c r="B33" i="86"/>
  <c r="B34" i="86"/>
  <c r="B35" i="86"/>
  <c r="B36" i="86"/>
  <c r="B37" i="86"/>
  <c r="B38" i="86"/>
  <c r="B39" i="86"/>
  <c r="B40" i="86"/>
  <c r="B41" i="86"/>
  <c r="B42" i="86"/>
  <c r="B43" i="86"/>
  <c r="B44" i="86"/>
  <c r="B45" i="86"/>
  <c r="B46" i="86"/>
  <c r="B47" i="86"/>
  <c r="B48" i="86"/>
  <c r="B49" i="86"/>
  <c r="B50" i="86"/>
  <c r="B51" i="86"/>
  <c r="B52" i="86"/>
  <c r="B53" i="86"/>
  <c r="B54" i="86"/>
  <c r="B55" i="86"/>
  <c r="B56" i="86"/>
  <c r="B57" i="86"/>
  <c r="B58" i="86"/>
  <c r="B59" i="86"/>
  <c r="B60" i="86"/>
  <c r="B61" i="86"/>
  <c r="B62" i="86"/>
  <c r="B63" i="86"/>
  <c r="B64" i="86"/>
  <c r="B65" i="86"/>
  <c r="B66" i="86"/>
  <c r="B67" i="86"/>
  <c r="B68" i="86"/>
  <c r="B69" i="86"/>
  <c r="B70" i="86"/>
  <c r="B71" i="86"/>
  <c r="B72" i="86"/>
  <c r="B73" i="86"/>
  <c r="B74" i="86"/>
  <c r="B75" i="86"/>
  <c r="EI5" i="79"/>
  <c r="G101" i="80" s="1"/>
  <c r="BO5" i="79"/>
  <c r="G94" i="80" s="1"/>
  <c r="N42" i="113"/>
  <c r="AW41" i="113"/>
  <c r="AN37" i="113"/>
  <c r="AK37" i="113"/>
  <c r="AH37" i="113"/>
  <c r="E36" i="113"/>
  <c r="E35" i="113"/>
  <c r="E34" i="113"/>
  <c r="E33" i="113"/>
  <c r="E32" i="113"/>
  <c r="E31" i="113"/>
  <c r="E30" i="113"/>
  <c r="E29" i="113"/>
  <c r="E28" i="113"/>
  <c r="E27" i="113"/>
  <c r="E26" i="113"/>
  <c r="E25" i="113"/>
  <c r="E24" i="113"/>
  <c r="E23" i="113"/>
  <c r="E22" i="113"/>
  <c r="E21" i="113"/>
  <c r="E20" i="113"/>
  <c r="E19" i="113"/>
  <c r="E18" i="113"/>
  <c r="E17" i="113"/>
  <c r="E16" i="113"/>
  <c r="E15" i="113"/>
  <c r="E14" i="113"/>
  <c r="E13" i="113"/>
  <c r="E12" i="113"/>
  <c r="E11" i="113"/>
  <c r="E10" i="113"/>
  <c r="E9" i="113"/>
  <c r="E8" i="113"/>
  <c r="E7" i="113"/>
  <c r="E6" i="113"/>
  <c r="E5" i="113"/>
  <c r="B2" i="113"/>
  <c r="S1" i="113"/>
  <c r="EQ36" i="79" l="1"/>
  <c r="EP36" i="79"/>
  <c r="EO36" i="79"/>
  <c r="EN36" i="79"/>
  <c r="EM36" i="79"/>
  <c r="EL36" i="79"/>
  <c r="EK36" i="79"/>
  <c r="EJ36" i="79"/>
  <c r="EH36" i="79"/>
  <c r="EG36" i="79"/>
  <c r="EF36" i="79"/>
  <c r="EE36" i="79"/>
  <c r="ED36" i="79"/>
  <c r="EC36" i="79"/>
  <c r="EB36" i="79"/>
  <c r="EA36" i="79"/>
  <c r="DZ36" i="79"/>
  <c r="DY36" i="79"/>
  <c r="DW36" i="79"/>
  <c r="DV36" i="79"/>
  <c r="DU36" i="79"/>
  <c r="DT36" i="79"/>
  <c r="DS36" i="79"/>
  <c r="DR36" i="79"/>
  <c r="DQ36" i="79"/>
  <c r="DP36" i="79"/>
  <c r="DN36" i="79"/>
  <c r="DM36" i="79"/>
  <c r="DL36" i="79"/>
  <c r="DK36" i="79"/>
  <c r="DJ36" i="79"/>
  <c r="DI36" i="79"/>
  <c r="DH36" i="79"/>
  <c r="DF36" i="79"/>
  <c r="DE36" i="79"/>
  <c r="DD36" i="79"/>
  <c r="DC36" i="79"/>
  <c r="DB36" i="79"/>
  <c r="CZ36" i="79"/>
  <c r="CY36" i="79"/>
  <c r="CX36" i="79"/>
  <c r="CW36" i="79"/>
  <c r="CV36" i="79"/>
  <c r="CU36" i="79"/>
  <c r="CT36" i="79"/>
  <c r="CS36" i="79"/>
  <c r="CR36" i="79"/>
  <c r="CQ36" i="79"/>
  <c r="CP36" i="79"/>
  <c r="CO36" i="79"/>
  <c r="CN36" i="79"/>
  <c r="CL36" i="79"/>
  <c r="CK36" i="79"/>
  <c r="CJ36" i="79"/>
  <c r="CI36" i="79"/>
  <c r="CH36" i="79"/>
  <c r="CG36" i="79"/>
  <c r="CF36" i="79"/>
  <c r="CE36" i="79"/>
  <c r="CC36" i="79"/>
  <c r="CB36" i="79"/>
  <c r="CA36" i="79"/>
  <c r="BZ36" i="79"/>
  <c r="BY36" i="79"/>
  <c r="BX36" i="79"/>
  <c r="BW36" i="79"/>
  <c r="BV36" i="79"/>
  <c r="BU36" i="79"/>
  <c r="BT36" i="79"/>
  <c r="BS36" i="79"/>
  <c r="BR36" i="79"/>
  <c r="BQ36" i="79"/>
  <c r="BP36" i="79"/>
  <c r="BN36" i="79"/>
  <c r="BM36" i="79"/>
  <c r="BL36" i="79"/>
  <c r="BK36" i="79"/>
  <c r="BJ36" i="79"/>
  <c r="BI36" i="79"/>
  <c r="BH36" i="79"/>
  <c r="BF36" i="79"/>
  <c r="BE36" i="79"/>
  <c r="BD36" i="79"/>
  <c r="BC36" i="79"/>
  <c r="BB36" i="79"/>
  <c r="BA36" i="79"/>
  <c r="AZ36" i="79"/>
  <c r="AY36" i="79"/>
  <c r="AX36" i="79"/>
  <c r="AW36" i="79"/>
  <c r="AV36" i="79"/>
  <c r="AU36" i="79"/>
  <c r="AT36" i="79"/>
  <c r="AR36" i="79"/>
  <c r="AQ36" i="79"/>
  <c r="AP36" i="79"/>
  <c r="AO36" i="79"/>
  <c r="AN36" i="79"/>
  <c r="AM36" i="79"/>
  <c r="AL36" i="79"/>
  <c r="AK36" i="79"/>
  <c r="AJ36" i="79"/>
  <c r="AI36" i="79"/>
  <c r="AH36" i="79"/>
  <c r="AG36" i="79"/>
  <c r="AF36" i="79"/>
  <c r="AE36" i="79"/>
  <c r="AD36" i="79"/>
  <c r="AB36" i="79"/>
  <c r="AA36" i="79"/>
  <c r="Z36" i="79"/>
  <c r="Y36" i="79"/>
  <c r="X36" i="79"/>
  <c r="W36" i="79"/>
  <c r="V36" i="79"/>
  <c r="U36" i="79"/>
  <c r="T36" i="79"/>
  <c r="S36" i="79"/>
  <c r="Q36" i="79"/>
  <c r="P36" i="79"/>
  <c r="O36" i="79"/>
  <c r="N36" i="79"/>
  <c r="M36" i="79"/>
  <c r="L36" i="79"/>
  <c r="K36" i="79"/>
  <c r="J36" i="79"/>
  <c r="I36" i="79"/>
  <c r="H36" i="79"/>
  <c r="G36" i="79"/>
  <c r="F36" i="79"/>
  <c r="E36" i="79"/>
  <c r="D36" i="79"/>
  <c r="GH35" i="79"/>
  <c r="GG35" i="79"/>
  <c r="GF35" i="79"/>
  <c r="GE35" i="79"/>
  <c r="GD35" i="79"/>
  <c r="GC35" i="79"/>
  <c r="GB35" i="79"/>
  <c r="GA35" i="79"/>
  <c r="FZ35" i="79"/>
  <c r="FY35" i="79"/>
  <c r="FX35" i="79"/>
  <c r="FW35" i="79"/>
  <c r="FV35" i="79"/>
  <c r="FU35" i="79"/>
  <c r="FT35" i="79"/>
  <c r="FS35" i="79"/>
  <c r="FR35" i="79"/>
  <c r="FQ35" i="79"/>
  <c r="FP35" i="79"/>
  <c r="FO35" i="79"/>
  <c r="FN35" i="79"/>
  <c r="FM35" i="79"/>
  <c r="FL35" i="79"/>
  <c r="FK35" i="79"/>
  <c r="FJ35" i="79"/>
  <c r="FI35" i="79"/>
  <c r="FH35" i="79"/>
  <c r="FG35" i="79"/>
  <c r="FF35" i="79"/>
  <c r="FE35" i="79"/>
  <c r="FD35" i="79"/>
  <c r="FC35" i="79"/>
  <c r="FB35" i="79"/>
  <c r="EZ35" i="79"/>
  <c r="EY35" i="79"/>
  <c r="EX35" i="79"/>
  <c r="EW35" i="79"/>
  <c r="EV35" i="79"/>
  <c r="ER35" i="79"/>
  <c r="EI35" i="79"/>
  <c r="G101" i="105" s="1"/>
  <c r="DX35" i="79"/>
  <c r="G100" i="105" s="1"/>
  <c r="DO35" i="79"/>
  <c r="G99" i="105" s="1"/>
  <c r="DG35" i="79"/>
  <c r="G98" i="105" s="1"/>
  <c r="DA35" i="79"/>
  <c r="G97" i="105" s="1"/>
  <c r="CM35" i="79"/>
  <c r="G96" i="105" s="1"/>
  <c r="CD35" i="79"/>
  <c r="G95" i="105" s="1"/>
  <c r="BO35" i="79"/>
  <c r="G94" i="105" s="1"/>
  <c r="BG35" i="79"/>
  <c r="G93" i="105" s="1"/>
  <c r="AS35" i="79"/>
  <c r="G92" i="105" s="1"/>
  <c r="AC35" i="79"/>
  <c r="R35" i="79"/>
  <c r="G90" i="105" s="1"/>
  <c r="GH34" i="79"/>
  <c r="GG34" i="79"/>
  <c r="GF34" i="79"/>
  <c r="GE34" i="79"/>
  <c r="GD34" i="79"/>
  <c r="GC34" i="79"/>
  <c r="GB34" i="79"/>
  <c r="GA34" i="79"/>
  <c r="FZ34" i="79"/>
  <c r="FY34" i="79"/>
  <c r="FX34" i="79"/>
  <c r="FW34" i="79"/>
  <c r="FV34" i="79"/>
  <c r="FU34" i="79"/>
  <c r="FT34" i="79"/>
  <c r="FS34" i="79"/>
  <c r="FR34" i="79"/>
  <c r="FQ34" i="79"/>
  <c r="FP34" i="79"/>
  <c r="FO34" i="79"/>
  <c r="FN34" i="79"/>
  <c r="FM34" i="79"/>
  <c r="FL34" i="79"/>
  <c r="FK34" i="79"/>
  <c r="FJ34" i="79"/>
  <c r="FI34" i="79"/>
  <c r="FH34" i="79"/>
  <c r="FG34" i="79"/>
  <c r="FF34" i="79"/>
  <c r="FE34" i="79"/>
  <c r="FD34" i="79"/>
  <c r="FC34" i="79"/>
  <c r="FB34" i="79"/>
  <c r="EZ34" i="79"/>
  <c r="EY34" i="79"/>
  <c r="EX34" i="79"/>
  <c r="EW34" i="79"/>
  <c r="EV34" i="79"/>
  <c r="ER34" i="79"/>
  <c r="EI34" i="79"/>
  <c r="G101" i="106" s="1"/>
  <c r="DX34" i="79"/>
  <c r="G100" i="106" s="1"/>
  <c r="DO34" i="79"/>
  <c r="G99" i="106" s="1"/>
  <c r="DG34" i="79"/>
  <c r="G98" i="106" s="1"/>
  <c r="DA34" i="79"/>
  <c r="G97" i="106" s="1"/>
  <c r="CM34" i="79"/>
  <c r="G96" i="106" s="1"/>
  <c r="CD34" i="79"/>
  <c r="G95" i="106" s="1"/>
  <c r="BO34" i="79"/>
  <c r="G94" i="106" s="1"/>
  <c r="BG34" i="79"/>
  <c r="G93" i="106" s="1"/>
  <c r="AS34" i="79"/>
  <c r="G92" i="106" s="1"/>
  <c r="AC34" i="79"/>
  <c r="R34" i="79"/>
  <c r="G90" i="106" s="1"/>
  <c r="GH33" i="79"/>
  <c r="GG33" i="79"/>
  <c r="GF33" i="79"/>
  <c r="GE33" i="79"/>
  <c r="GD33" i="79"/>
  <c r="GC33" i="79"/>
  <c r="GB33" i="79"/>
  <c r="GA33" i="79"/>
  <c r="FZ33" i="79"/>
  <c r="FY33" i="79"/>
  <c r="FX33" i="79"/>
  <c r="FW33" i="79"/>
  <c r="FV33" i="79"/>
  <c r="FU33" i="79"/>
  <c r="FT33" i="79"/>
  <c r="FS33" i="79"/>
  <c r="FR33" i="79"/>
  <c r="FQ33" i="79"/>
  <c r="FP33" i="79"/>
  <c r="FO33" i="79"/>
  <c r="FN33" i="79"/>
  <c r="FM33" i="79"/>
  <c r="FL33" i="79"/>
  <c r="FK33" i="79"/>
  <c r="FJ33" i="79"/>
  <c r="FI33" i="79"/>
  <c r="FH33" i="79"/>
  <c r="FG33" i="79"/>
  <c r="FF33" i="79"/>
  <c r="FE33" i="79"/>
  <c r="FD33" i="79"/>
  <c r="FC33" i="79"/>
  <c r="FB33" i="79"/>
  <c r="EZ33" i="79"/>
  <c r="EY33" i="79"/>
  <c r="EX33" i="79"/>
  <c r="EW33" i="79"/>
  <c r="EV33" i="79"/>
  <c r="ER33" i="79"/>
  <c r="G102" i="107" s="1"/>
  <c r="EI33" i="79"/>
  <c r="G101" i="107" s="1"/>
  <c r="DX33" i="79"/>
  <c r="G100" i="107" s="1"/>
  <c r="DO33" i="79"/>
  <c r="G99" i="107" s="1"/>
  <c r="DG33" i="79"/>
  <c r="G98" i="107" s="1"/>
  <c r="DA33" i="79"/>
  <c r="G97" i="107" s="1"/>
  <c r="CM33" i="79"/>
  <c r="G96" i="107" s="1"/>
  <c r="CD33" i="79"/>
  <c r="G95" i="107" s="1"/>
  <c r="BO33" i="79"/>
  <c r="G94" i="107" s="1"/>
  <c r="BG33" i="79"/>
  <c r="G93" i="107" s="1"/>
  <c r="AS33" i="79"/>
  <c r="G92" i="107" s="1"/>
  <c r="AC33" i="79"/>
  <c r="R33" i="79"/>
  <c r="G90" i="107" s="1"/>
  <c r="GH32" i="79"/>
  <c r="GG32" i="79"/>
  <c r="GF32" i="79"/>
  <c r="GE32" i="79"/>
  <c r="GD32" i="79"/>
  <c r="GC32" i="79"/>
  <c r="GB32" i="79"/>
  <c r="GA32" i="79"/>
  <c r="FZ32" i="79"/>
  <c r="FY32" i="79"/>
  <c r="FX32" i="79"/>
  <c r="FW32" i="79"/>
  <c r="FV32" i="79"/>
  <c r="FU32" i="79"/>
  <c r="FT32" i="79"/>
  <c r="FS32" i="79"/>
  <c r="FR32" i="79"/>
  <c r="FQ32" i="79"/>
  <c r="FP32" i="79"/>
  <c r="FO32" i="79"/>
  <c r="FN32" i="79"/>
  <c r="FM32" i="79"/>
  <c r="FL32" i="79"/>
  <c r="FK32" i="79"/>
  <c r="FJ32" i="79"/>
  <c r="FI32" i="79"/>
  <c r="FH32" i="79"/>
  <c r="FG32" i="79"/>
  <c r="FF32" i="79"/>
  <c r="FE32" i="79"/>
  <c r="FD32" i="79"/>
  <c r="FC32" i="79"/>
  <c r="FB32" i="79"/>
  <c r="EZ32" i="79"/>
  <c r="EY32" i="79"/>
  <c r="EX32" i="79"/>
  <c r="EW32" i="79"/>
  <c r="EV32" i="79"/>
  <c r="ER32" i="79"/>
  <c r="EI32" i="79"/>
  <c r="G101" i="108" s="1"/>
  <c r="DX32" i="79"/>
  <c r="G100" i="108" s="1"/>
  <c r="DO32" i="79"/>
  <c r="G99" i="108" s="1"/>
  <c r="DG32" i="79"/>
  <c r="G98" i="108" s="1"/>
  <c r="DA32" i="79"/>
  <c r="G97" i="108" s="1"/>
  <c r="CM32" i="79"/>
  <c r="G96" i="108" s="1"/>
  <c r="CD32" i="79"/>
  <c r="G95" i="108" s="1"/>
  <c r="BO32" i="79"/>
  <c r="G94" i="108" s="1"/>
  <c r="BG32" i="79"/>
  <c r="G93" i="108" s="1"/>
  <c r="AS32" i="79"/>
  <c r="G92" i="108" s="1"/>
  <c r="AC32" i="79"/>
  <c r="R32" i="79"/>
  <c r="G90" i="108" s="1"/>
  <c r="GH31" i="79"/>
  <c r="GG31" i="79"/>
  <c r="GF31" i="79"/>
  <c r="GE31" i="79"/>
  <c r="GD31" i="79"/>
  <c r="GC31" i="79"/>
  <c r="GB31" i="79"/>
  <c r="GA31" i="79"/>
  <c r="FZ31" i="79"/>
  <c r="FY31" i="79"/>
  <c r="FX31" i="79"/>
  <c r="FW31" i="79"/>
  <c r="FV31" i="79"/>
  <c r="FU31" i="79"/>
  <c r="FT31" i="79"/>
  <c r="FS31" i="79"/>
  <c r="FR31" i="79"/>
  <c r="FQ31" i="79"/>
  <c r="FP31" i="79"/>
  <c r="FO31" i="79"/>
  <c r="FN31" i="79"/>
  <c r="FM31" i="79"/>
  <c r="FL31" i="79"/>
  <c r="FK31" i="79"/>
  <c r="FJ31" i="79"/>
  <c r="FI31" i="79"/>
  <c r="FH31" i="79"/>
  <c r="FG31" i="79"/>
  <c r="FF31" i="79"/>
  <c r="FE31" i="79"/>
  <c r="FD31" i="79"/>
  <c r="FC31" i="79"/>
  <c r="FB31" i="79"/>
  <c r="EZ31" i="79"/>
  <c r="EY31" i="79"/>
  <c r="EX31" i="79"/>
  <c r="EW31" i="79"/>
  <c r="EV31" i="79"/>
  <c r="ER31" i="79"/>
  <c r="EI31" i="79"/>
  <c r="G101" i="109" s="1"/>
  <c r="DX31" i="79"/>
  <c r="G100" i="109" s="1"/>
  <c r="DO31" i="79"/>
  <c r="G99" i="109" s="1"/>
  <c r="DG31" i="79"/>
  <c r="G98" i="109" s="1"/>
  <c r="DA31" i="79"/>
  <c r="G97" i="109" s="1"/>
  <c r="CM31" i="79"/>
  <c r="G96" i="109" s="1"/>
  <c r="CD31" i="79"/>
  <c r="G95" i="109" s="1"/>
  <c r="BO31" i="79"/>
  <c r="G94" i="109" s="1"/>
  <c r="BG31" i="79"/>
  <c r="G93" i="109" s="1"/>
  <c r="AS31" i="79"/>
  <c r="G92" i="109" s="1"/>
  <c r="AC31" i="79"/>
  <c r="R31" i="79"/>
  <c r="G90" i="109" s="1"/>
  <c r="GH30" i="79"/>
  <c r="GG30" i="79"/>
  <c r="GF30" i="79"/>
  <c r="GE30" i="79"/>
  <c r="GD30" i="79"/>
  <c r="GC30" i="79"/>
  <c r="GB30" i="79"/>
  <c r="GA30" i="79"/>
  <c r="FZ30" i="79"/>
  <c r="FY30" i="79"/>
  <c r="FX30" i="79"/>
  <c r="FW30" i="79"/>
  <c r="FV30" i="79"/>
  <c r="FU30" i="79"/>
  <c r="FT30" i="79"/>
  <c r="FS30" i="79"/>
  <c r="FR30" i="79"/>
  <c r="FQ30" i="79"/>
  <c r="FP30" i="79"/>
  <c r="FO30" i="79"/>
  <c r="FN30" i="79"/>
  <c r="FM30" i="79"/>
  <c r="FL30" i="79"/>
  <c r="FK30" i="79"/>
  <c r="FJ30" i="79"/>
  <c r="FI30" i="79"/>
  <c r="FH30" i="79"/>
  <c r="FG30" i="79"/>
  <c r="FF30" i="79"/>
  <c r="FE30" i="79"/>
  <c r="FD30" i="79"/>
  <c r="FC30" i="79"/>
  <c r="FB30" i="79"/>
  <c r="EZ30" i="79"/>
  <c r="EY30" i="79"/>
  <c r="EX30" i="79"/>
  <c r="EW30" i="79"/>
  <c r="EV30" i="79"/>
  <c r="ER30" i="79"/>
  <c r="EI30" i="79"/>
  <c r="G101" i="111" s="1"/>
  <c r="DX30" i="79"/>
  <c r="G100" i="111" s="1"/>
  <c r="DO30" i="79"/>
  <c r="G99" i="111" s="1"/>
  <c r="DG30" i="79"/>
  <c r="G98" i="111" s="1"/>
  <c r="DA30" i="79"/>
  <c r="G97" i="111" s="1"/>
  <c r="CM30" i="79"/>
  <c r="G96" i="111" s="1"/>
  <c r="CD30" i="79"/>
  <c r="G95" i="111" s="1"/>
  <c r="BO30" i="79"/>
  <c r="G94" i="111" s="1"/>
  <c r="BG30" i="79"/>
  <c r="G93" i="111" s="1"/>
  <c r="AS30" i="79"/>
  <c r="G92" i="111" s="1"/>
  <c r="AC30" i="79"/>
  <c r="R30" i="79"/>
  <c r="G90" i="111" s="1"/>
  <c r="GH29" i="79"/>
  <c r="GG29" i="79"/>
  <c r="GF29" i="79"/>
  <c r="GE29" i="79"/>
  <c r="GD29" i="79"/>
  <c r="GC29" i="79"/>
  <c r="GB29" i="79"/>
  <c r="GA29" i="79"/>
  <c r="FZ29" i="79"/>
  <c r="FY29" i="79"/>
  <c r="FX29" i="79"/>
  <c r="FW29" i="79"/>
  <c r="FV29" i="79"/>
  <c r="FU29" i="79"/>
  <c r="FT29" i="79"/>
  <c r="FS29" i="79"/>
  <c r="FR29" i="79"/>
  <c r="FQ29" i="79"/>
  <c r="FP29" i="79"/>
  <c r="FO29" i="79"/>
  <c r="FN29" i="79"/>
  <c r="FM29" i="79"/>
  <c r="FL29" i="79"/>
  <c r="FK29" i="79"/>
  <c r="FJ29" i="79"/>
  <c r="FI29" i="79"/>
  <c r="FH29" i="79"/>
  <c r="FG29" i="79"/>
  <c r="FF29" i="79"/>
  <c r="FE29" i="79"/>
  <c r="FD29" i="79"/>
  <c r="FC29" i="79"/>
  <c r="FB29" i="79"/>
  <c r="EZ29" i="79"/>
  <c r="EY29" i="79"/>
  <c r="EX29" i="79"/>
  <c r="EW29" i="79"/>
  <c r="EV29" i="79"/>
  <c r="ER29" i="79"/>
  <c r="EI29" i="79"/>
  <c r="G101" i="112" s="1"/>
  <c r="DX29" i="79"/>
  <c r="G100" i="112" s="1"/>
  <c r="DO29" i="79"/>
  <c r="G99" i="112" s="1"/>
  <c r="DG29" i="79"/>
  <c r="G98" i="112" s="1"/>
  <c r="DA29" i="79"/>
  <c r="G97" i="112" s="1"/>
  <c r="CM29" i="79"/>
  <c r="G96" i="112" s="1"/>
  <c r="CD29" i="79"/>
  <c r="G95" i="112" s="1"/>
  <c r="BO29" i="79"/>
  <c r="G94" i="112" s="1"/>
  <c r="BG29" i="79"/>
  <c r="G93" i="112" s="1"/>
  <c r="AS29" i="79"/>
  <c r="G92" i="112" s="1"/>
  <c r="AC29" i="79"/>
  <c r="G91" i="112" s="1"/>
  <c r="R29" i="79"/>
  <c r="G90" i="112" s="1"/>
  <c r="GH28" i="79"/>
  <c r="GG28" i="79"/>
  <c r="GF28" i="79"/>
  <c r="GE28" i="79"/>
  <c r="GD28" i="79"/>
  <c r="GC28" i="79"/>
  <c r="GB28" i="79"/>
  <c r="GA28" i="79"/>
  <c r="FZ28" i="79"/>
  <c r="FY28" i="79"/>
  <c r="FX28" i="79"/>
  <c r="FW28" i="79"/>
  <c r="FV28" i="79"/>
  <c r="FU28" i="79"/>
  <c r="FT28" i="79"/>
  <c r="FS28" i="79"/>
  <c r="FR28" i="79"/>
  <c r="FQ28" i="79"/>
  <c r="FP28" i="79"/>
  <c r="FO28" i="79"/>
  <c r="FN28" i="79"/>
  <c r="FM28" i="79"/>
  <c r="FL28" i="79"/>
  <c r="FK28" i="79"/>
  <c r="FJ28" i="79"/>
  <c r="FI28" i="79"/>
  <c r="FH28" i="79"/>
  <c r="FG28" i="79"/>
  <c r="FF28" i="79"/>
  <c r="FE28" i="79"/>
  <c r="FD28" i="79"/>
  <c r="FC28" i="79"/>
  <c r="FB28" i="79"/>
  <c r="EZ28" i="79"/>
  <c r="EY28" i="79"/>
  <c r="EX28" i="79"/>
  <c r="EW28" i="79"/>
  <c r="EV28" i="79"/>
  <c r="ER28" i="79"/>
  <c r="EI28" i="79"/>
  <c r="G101" i="110" s="1"/>
  <c r="DX28" i="79"/>
  <c r="G100" i="110" s="1"/>
  <c r="DO28" i="79"/>
  <c r="G99" i="110" s="1"/>
  <c r="DG28" i="79"/>
  <c r="G98" i="110" s="1"/>
  <c r="DA28" i="79"/>
  <c r="G97" i="110" s="1"/>
  <c r="CM28" i="79"/>
  <c r="G96" i="110" s="1"/>
  <c r="CD28" i="79"/>
  <c r="G95" i="110" s="1"/>
  <c r="BO28" i="79"/>
  <c r="G94" i="110" s="1"/>
  <c r="BG28" i="79"/>
  <c r="G93" i="110" s="1"/>
  <c r="AS28" i="79"/>
  <c r="G92" i="110" s="1"/>
  <c r="AC28" i="79"/>
  <c r="R28" i="79"/>
  <c r="G90" i="110" s="1"/>
  <c r="GH27" i="79"/>
  <c r="GG27" i="79"/>
  <c r="GF27" i="79"/>
  <c r="GE27" i="79"/>
  <c r="GD27" i="79"/>
  <c r="GC27" i="79"/>
  <c r="GB27" i="79"/>
  <c r="GA27" i="79"/>
  <c r="FZ27" i="79"/>
  <c r="FY27" i="79"/>
  <c r="FX27" i="79"/>
  <c r="FW27" i="79"/>
  <c r="FV27" i="79"/>
  <c r="FU27" i="79"/>
  <c r="FT27" i="79"/>
  <c r="FS27" i="79"/>
  <c r="FR27" i="79"/>
  <c r="FQ27" i="79"/>
  <c r="FP27" i="79"/>
  <c r="FO27" i="79"/>
  <c r="FN27" i="79"/>
  <c r="FM27" i="79"/>
  <c r="FL27" i="79"/>
  <c r="FK27" i="79"/>
  <c r="FJ27" i="79"/>
  <c r="FI27" i="79"/>
  <c r="FH27" i="79"/>
  <c r="FG27" i="79"/>
  <c r="FF27" i="79"/>
  <c r="FE27" i="79"/>
  <c r="FD27" i="79"/>
  <c r="FC27" i="79"/>
  <c r="FB27" i="79"/>
  <c r="EZ27" i="79"/>
  <c r="EY27" i="79"/>
  <c r="EX27" i="79"/>
  <c r="EW27" i="79"/>
  <c r="EV27" i="79"/>
  <c r="ER27" i="79"/>
  <c r="EI27" i="79"/>
  <c r="G101" i="83" s="1"/>
  <c r="DX27" i="79"/>
  <c r="G100" i="83" s="1"/>
  <c r="DO27" i="79"/>
  <c r="G99" i="83" s="1"/>
  <c r="DG27" i="79"/>
  <c r="G98" i="83" s="1"/>
  <c r="DA27" i="79"/>
  <c r="G97" i="83" s="1"/>
  <c r="CM27" i="79"/>
  <c r="G96" i="83" s="1"/>
  <c r="CD27" i="79"/>
  <c r="G95" i="83" s="1"/>
  <c r="BO27" i="79"/>
  <c r="G94" i="83" s="1"/>
  <c r="BG27" i="79"/>
  <c r="G93" i="83" s="1"/>
  <c r="AS27" i="79"/>
  <c r="G92" i="83" s="1"/>
  <c r="AC27" i="79"/>
  <c r="R27" i="79"/>
  <c r="G90" i="83" s="1"/>
  <c r="B28" i="114"/>
  <c r="AS28" i="114" s="1"/>
  <c r="GH26" i="79"/>
  <c r="GG26" i="79"/>
  <c r="GF26" i="79"/>
  <c r="GE26" i="79"/>
  <c r="GD26" i="79"/>
  <c r="GC26" i="79"/>
  <c r="GB26" i="79"/>
  <c r="GA26" i="79"/>
  <c r="FZ26" i="79"/>
  <c r="FY26" i="79"/>
  <c r="FX26" i="79"/>
  <c r="FW26" i="79"/>
  <c r="FV26" i="79"/>
  <c r="FU26" i="79"/>
  <c r="FT26" i="79"/>
  <c r="FS26" i="79"/>
  <c r="FR26" i="79"/>
  <c r="FQ26" i="79"/>
  <c r="FP26" i="79"/>
  <c r="FO26" i="79"/>
  <c r="FN26" i="79"/>
  <c r="FM26" i="79"/>
  <c r="FL26" i="79"/>
  <c r="FK26" i="79"/>
  <c r="FJ26" i="79"/>
  <c r="FI26" i="79"/>
  <c r="FH26" i="79"/>
  <c r="FG26" i="79"/>
  <c r="FF26" i="79"/>
  <c r="FE26" i="79"/>
  <c r="FD26" i="79"/>
  <c r="FC26" i="79"/>
  <c r="FB26" i="79"/>
  <c r="EZ26" i="79"/>
  <c r="EY26" i="79"/>
  <c r="EX26" i="79"/>
  <c r="EW26" i="79"/>
  <c r="EV26" i="79"/>
  <c r="ER26" i="79"/>
  <c r="EI26" i="79"/>
  <c r="G101" i="91" s="1"/>
  <c r="DX26" i="79"/>
  <c r="G100" i="91" s="1"/>
  <c r="DO26" i="79"/>
  <c r="G99" i="91" s="1"/>
  <c r="DG26" i="79"/>
  <c r="G98" i="91" s="1"/>
  <c r="DA26" i="79"/>
  <c r="G97" i="91" s="1"/>
  <c r="CM26" i="79"/>
  <c r="G96" i="91" s="1"/>
  <c r="CD26" i="79"/>
  <c r="G95" i="91" s="1"/>
  <c r="BO26" i="79"/>
  <c r="G94" i="91" s="1"/>
  <c r="BG26" i="79"/>
  <c r="G93" i="91" s="1"/>
  <c r="AS26" i="79"/>
  <c r="G92" i="91" s="1"/>
  <c r="AC26" i="79"/>
  <c r="R26" i="79"/>
  <c r="G90" i="91" s="1"/>
  <c r="GH25" i="79"/>
  <c r="GG25" i="79"/>
  <c r="GF25" i="79"/>
  <c r="GE25" i="79"/>
  <c r="GD25" i="79"/>
  <c r="GC25" i="79"/>
  <c r="GB25" i="79"/>
  <c r="GA25" i="79"/>
  <c r="FZ25" i="79"/>
  <c r="FY25" i="79"/>
  <c r="FX25" i="79"/>
  <c r="FW25" i="79"/>
  <c r="FV25" i="79"/>
  <c r="FU25" i="79"/>
  <c r="FT25" i="79"/>
  <c r="FS25" i="79"/>
  <c r="FR25" i="79"/>
  <c r="FQ25" i="79"/>
  <c r="FP25" i="79"/>
  <c r="FO25" i="79"/>
  <c r="FN25" i="79"/>
  <c r="FM25" i="79"/>
  <c r="FL25" i="79"/>
  <c r="FK25" i="79"/>
  <c r="FJ25" i="79"/>
  <c r="FI25" i="79"/>
  <c r="FH25" i="79"/>
  <c r="FG25" i="79"/>
  <c r="FF25" i="79"/>
  <c r="FE25" i="79"/>
  <c r="FD25" i="79"/>
  <c r="FC25" i="79"/>
  <c r="FB25" i="79"/>
  <c r="EZ25" i="79"/>
  <c r="EY25" i="79"/>
  <c r="EX25" i="79"/>
  <c r="EW25" i="79"/>
  <c r="EV25" i="79"/>
  <c r="ER25" i="79"/>
  <c r="EI25" i="79"/>
  <c r="G101" i="92" s="1"/>
  <c r="DX25" i="79"/>
  <c r="G100" i="92" s="1"/>
  <c r="DO25" i="79"/>
  <c r="G99" i="92" s="1"/>
  <c r="DG25" i="79"/>
  <c r="G98" i="92" s="1"/>
  <c r="DA25" i="79"/>
  <c r="G97" i="92" s="1"/>
  <c r="CM25" i="79"/>
  <c r="G96" i="92" s="1"/>
  <c r="CD25" i="79"/>
  <c r="G95" i="92" s="1"/>
  <c r="BO25" i="79"/>
  <c r="G94" i="92" s="1"/>
  <c r="BG25" i="79"/>
  <c r="G93" i="92" s="1"/>
  <c r="AS25" i="79"/>
  <c r="G92" i="92" s="1"/>
  <c r="AC25" i="79"/>
  <c r="R25" i="79"/>
  <c r="G90" i="92" s="1"/>
  <c r="GH24" i="79"/>
  <c r="GG24" i="79"/>
  <c r="GF24" i="79"/>
  <c r="GE24" i="79"/>
  <c r="GD24" i="79"/>
  <c r="GC24" i="79"/>
  <c r="GB24" i="79"/>
  <c r="GA24" i="79"/>
  <c r="FZ24" i="79"/>
  <c r="FY24" i="79"/>
  <c r="FX24" i="79"/>
  <c r="FW24" i="79"/>
  <c r="FV24" i="79"/>
  <c r="FU24" i="79"/>
  <c r="FT24" i="79"/>
  <c r="FS24" i="79"/>
  <c r="FR24" i="79"/>
  <c r="FQ24" i="79"/>
  <c r="FP24" i="79"/>
  <c r="FO24" i="79"/>
  <c r="FN24" i="79"/>
  <c r="FM24" i="79"/>
  <c r="FL24" i="79"/>
  <c r="FK24" i="79"/>
  <c r="FJ24" i="79"/>
  <c r="FI24" i="79"/>
  <c r="FH24" i="79"/>
  <c r="FG24" i="79"/>
  <c r="FF24" i="79"/>
  <c r="FE24" i="79"/>
  <c r="FD24" i="79"/>
  <c r="FC24" i="79"/>
  <c r="FB24" i="79"/>
  <c r="EZ24" i="79"/>
  <c r="EY24" i="79"/>
  <c r="EX24" i="79"/>
  <c r="EW24" i="79"/>
  <c r="EV24" i="79"/>
  <c r="ER24" i="79"/>
  <c r="EI24" i="79"/>
  <c r="G101" i="93" s="1"/>
  <c r="DX24" i="79"/>
  <c r="G100" i="93" s="1"/>
  <c r="DO24" i="79"/>
  <c r="G99" i="93" s="1"/>
  <c r="DG24" i="79"/>
  <c r="G98" i="93" s="1"/>
  <c r="DA24" i="79"/>
  <c r="G97" i="93" s="1"/>
  <c r="CM24" i="79"/>
  <c r="G96" i="93" s="1"/>
  <c r="CD24" i="79"/>
  <c r="G95" i="93" s="1"/>
  <c r="BO24" i="79"/>
  <c r="G94" i="93" s="1"/>
  <c r="BG24" i="79"/>
  <c r="G93" i="93" s="1"/>
  <c r="AS24" i="79"/>
  <c r="G92" i="93" s="1"/>
  <c r="AC24" i="79"/>
  <c r="R24" i="79"/>
  <c r="G90" i="93" s="1"/>
  <c r="B25" i="114"/>
  <c r="AS25" i="114" s="1"/>
  <c r="GH23" i="79"/>
  <c r="GG23" i="79"/>
  <c r="GF23" i="79"/>
  <c r="GE23" i="79"/>
  <c r="GD23" i="79"/>
  <c r="GC23" i="79"/>
  <c r="GB23" i="79"/>
  <c r="GA23" i="79"/>
  <c r="FZ23" i="79"/>
  <c r="FY23" i="79"/>
  <c r="FX23" i="79"/>
  <c r="FW23" i="79"/>
  <c r="FV23" i="79"/>
  <c r="FU23" i="79"/>
  <c r="FT23" i="79"/>
  <c r="FS23" i="79"/>
  <c r="FR23" i="79"/>
  <c r="FQ23" i="79"/>
  <c r="FP23" i="79"/>
  <c r="FO23" i="79"/>
  <c r="FN23" i="79"/>
  <c r="FM23" i="79"/>
  <c r="FL23" i="79"/>
  <c r="FK23" i="79"/>
  <c r="FJ23" i="79"/>
  <c r="FI23" i="79"/>
  <c r="FH23" i="79"/>
  <c r="FG23" i="79"/>
  <c r="FF23" i="79"/>
  <c r="FE23" i="79"/>
  <c r="FD23" i="79"/>
  <c r="FC23" i="79"/>
  <c r="FB23" i="79"/>
  <c r="EZ23" i="79"/>
  <c r="EY23" i="79"/>
  <c r="EX23" i="79"/>
  <c r="EW23" i="79"/>
  <c r="EV23" i="79"/>
  <c r="ER23" i="79"/>
  <c r="EI23" i="79"/>
  <c r="G101" i="95" s="1"/>
  <c r="DX23" i="79"/>
  <c r="G100" i="95" s="1"/>
  <c r="DO23" i="79"/>
  <c r="G99" i="95" s="1"/>
  <c r="DG23" i="79"/>
  <c r="G98" i="95" s="1"/>
  <c r="DA23" i="79"/>
  <c r="G97" i="95" s="1"/>
  <c r="CM23" i="79"/>
  <c r="G96" i="95" s="1"/>
  <c r="CD23" i="79"/>
  <c r="G95" i="95" s="1"/>
  <c r="BO23" i="79"/>
  <c r="G94" i="95" s="1"/>
  <c r="BG23" i="79"/>
  <c r="G93" i="95" s="1"/>
  <c r="AS23" i="79"/>
  <c r="G92" i="95" s="1"/>
  <c r="AC23" i="79"/>
  <c r="R23" i="79"/>
  <c r="G90" i="95" s="1"/>
  <c r="GH22" i="79"/>
  <c r="GG22" i="79"/>
  <c r="GF22" i="79"/>
  <c r="GE22" i="79"/>
  <c r="GD22" i="79"/>
  <c r="GC22" i="79"/>
  <c r="GB22" i="79"/>
  <c r="GA22" i="79"/>
  <c r="FZ22" i="79"/>
  <c r="FY22" i="79"/>
  <c r="FX22" i="79"/>
  <c r="FW22" i="79"/>
  <c r="FV22" i="79"/>
  <c r="FU22" i="79"/>
  <c r="FT22" i="79"/>
  <c r="FS22" i="79"/>
  <c r="FR22" i="79"/>
  <c r="FQ22" i="79"/>
  <c r="FP22" i="79"/>
  <c r="FO22" i="79"/>
  <c r="FN22" i="79"/>
  <c r="FM22" i="79"/>
  <c r="FL22" i="79"/>
  <c r="FK22" i="79"/>
  <c r="FJ22" i="79"/>
  <c r="FI22" i="79"/>
  <c r="FH22" i="79"/>
  <c r="FG22" i="79"/>
  <c r="FF22" i="79"/>
  <c r="FE22" i="79"/>
  <c r="FD22" i="79"/>
  <c r="FC22" i="79"/>
  <c r="FB22" i="79"/>
  <c r="EZ22" i="79"/>
  <c r="EY22" i="79"/>
  <c r="EX22" i="79"/>
  <c r="EW22" i="79"/>
  <c r="EV22" i="79"/>
  <c r="ER22" i="79"/>
  <c r="EI22" i="79"/>
  <c r="G101" i="96" s="1"/>
  <c r="DX22" i="79"/>
  <c r="G100" i="96" s="1"/>
  <c r="DO22" i="79"/>
  <c r="G99" i="96" s="1"/>
  <c r="DG22" i="79"/>
  <c r="G98" i="96" s="1"/>
  <c r="DA22" i="79"/>
  <c r="G97" i="96" s="1"/>
  <c r="CM22" i="79"/>
  <c r="G96" i="96" s="1"/>
  <c r="CD22" i="79"/>
  <c r="G95" i="96" s="1"/>
  <c r="BO22" i="79"/>
  <c r="G94" i="96" s="1"/>
  <c r="BG22" i="79"/>
  <c r="G93" i="96" s="1"/>
  <c r="AS22" i="79"/>
  <c r="G92" i="96" s="1"/>
  <c r="AC22" i="79"/>
  <c r="R22" i="79"/>
  <c r="G90" i="96" s="1"/>
  <c r="B23" i="114"/>
  <c r="AS23" i="114" s="1"/>
  <c r="GH21" i="79"/>
  <c r="GG21" i="79"/>
  <c r="GF21" i="79"/>
  <c r="GE21" i="79"/>
  <c r="GD21" i="79"/>
  <c r="GC21" i="79"/>
  <c r="GB21" i="79"/>
  <c r="GA21" i="79"/>
  <c r="FZ21" i="79"/>
  <c r="FY21" i="79"/>
  <c r="FX21" i="79"/>
  <c r="FW21" i="79"/>
  <c r="FV21" i="79"/>
  <c r="FU21" i="79"/>
  <c r="FT21" i="79"/>
  <c r="FS21" i="79"/>
  <c r="FR21" i="79"/>
  <c r="FQ21" i="79"/>
  <c r="FP21" i="79"/>
  <c r="FO21" i="79"/>
  <c r="FN21" i="79"/>
  <c r="FM21" i="79"/>
  <c r="FL21" i="79"/>
  <c r="FK21" i="79"/>
  <c r="FJ21" i="79"/>
  <c r="FI21" i="79"/>
  <c r="FH21" i="79"/>
  <c r="FG21" i="79"/>
  <c r="FF21" i="79"/>
  <c r="FE21" i="79"/>
  <c r="FD21" i="79"/>
  <c r="FC21" i="79"/>
  <c r="FB21" i="79"/>
  <c r="EZ21" i="79"/>
  <c r="EY21" i="79"/>
  <c r="EX21" i="79"/>
  <c r="EW21" i="79"/>
  <c r="EV21" i="79"/>
  <c r="ER21" i="79"/>
  <c r="G102" i="97" s="1"/>
  <c r="EI21" i="79"/>
  <c r="G101" i="97" s="1"/>
  <c r="DX21" i="79"/>
  <c r="G100" i="97" s="1"/>
  <c r="DO21" i="79"/>
  <c r="G99" i="97" s="1"/>
  <c r="DG21" i="79"/>
  <c r="G98" i="97" s="1"/>
  <c r="DA21" i="79"/>
  <c r="G97" i="97" s="1"/>
  <c r="CM21" i="79"/>
  <c r="G96" i="97" s="1"/>
  <c r="CD21" i="79"/>
  <c r="G95" i="97" s="1"/>
  <c r="BO21" i="79"/>
  <c r="G94" i="97" s="1"/>
  <c r="BG21" i="79"/>
  <c r="G93" i="97" s="1"/>
  <c r="AS21" i="79"/>
  <c r="G92" i="97" s="1"/>
  <c r="AC21" i="79"/>
  <c r="R21" i="79"/>
  <c r="G90" i="97" s="1"/>
  <c r="GH20" i="79"/>
  <c r="GG20" i="79"/>
  <c r="GF20" i="79"/>
  <c r="GE20" i="79"/>
  <c r="GD20" i="79"/>
  <c r="GC20" i="79"/>
  <c r="GB20" i="79"/>
  <c r="GA20" i="79"/>
  <c r="FZ20" i="79"/>
  <c r="FY20" i="79"/>
  <c r="FX20" i="79"/>
  <c r="FW20" i="79"/>
  <c r="FV20" i="79"/>
  <c r="FU20" i="79"/>
  <c r="FT20" i="79"/>
  <c r="FS20" i="79"/>
  <c r="FR20" i="79"/>
  <c r="FQ20" i="79"/>
  <c r="FP20" i="79"/>
  <c r="FO20" i="79"/>
  <c r="FN20" i="79"/>
  <c r="FM20" i="79"/>
  <c r="FL20" i="79"/>
  <c r="FK20" i="79"/>
  <c r="FJ20" i="79"/>
  <c r="FI20" i="79"/>
  <c r="FH20" i="79"/>
  <c r="FG20" i="79"/>
  <c r="FF20" i="79"/>
  <c r="FE20" i="79"/>
  <c r="FD20" i="79"/>
  <c r="FC20" i="79"/>
  <c r="FB20" i="79"/>
  <c r="EZ20" i="79"/>
  <c r="EY20" i="79"/>
  <c r="EX20" i="79"/>
  <c r="EW20" i="79"/>
  <c r="EV20" i="79"/>
  <c r="ER20" i="79"/>
  <c r="EI20" i="79"/>
  <c r="G101" i="98" s="1"/>
  <c r="DX20" i="79"/>
  <c r="G100" i="98" s="1"/>
  <c r="DO20" i="79"/>
  <c r="G99" i="98" s="1"/>
  <c r="DG20" i="79"/>
  <c r="G98" i="98" s="1"/>
  <c r="DA20" i="79"/>
  <c r="G97" i="98" s="1"/>
  <c r="CM20" i="79"/>
  <c r="G96" i="98" s="1"/>
  <c r="CD20" i="79"/>
  <c r="G95" i="98" s="1"/>
  <c r="BO20" i="79"/>
  <c r="G94" i="98" s="1"/>
  <c r="BG20" i="79"/>
  <c r="G93" i="98" s="1"/>
  <c r="AS20" i="79"/>
  <c r="G92" i="98" s="1"/>
  <c r="AC20" i="79"/>
  <c r="R20" i="79"/>
  <c r="G90" i="98" s="1"/>
  <c r="GH19" i="79"/>
  <c r="GG19" i="79"/>
  <c r="GF19" i="79"/>
  <c r="GE19" i="79"/>
  <c r="GD19" i="79"/>
  <c r="GC19" i="79"/>
  <c r="GB19" i="79"/>
  <c r="GA19" i="79"/>
  <c r="FZ19" i="79"/>
  <c r="FY19" i="79"/>
  <c r="FX19" i="79"/>
  <c r="FW19" i="79"/>
  <c r="FV19" i="79"/>
  <c r="FU19" i="79"/>
  <c r="FT19" i="79"/>
  <c r="FS19" i="79"/>
  <c r="FR19" i="79"/>
  <c r="FQ19" i="79"/>
  <c r="FP19" i="79"/>
  <c r="FO19" i="79"/>
  <c r="FN19" i="79"/>
  <c r="FM19" i="79"/>
  <c r="FL19" i="79"/>
  <c r="FK19" i="79"/>
  <c r="FJ19" i="79"/>
  <c r="FI19" i="79"/>
  <c r="FH19" i="79"/>
  <c r="FG19" i="79"/>
  <c r="FF19" i="79"/>
  <c r="FE19" i="79"/>
  <c r="FD19" i="79"/>
  <c r="FC19" i="79"/>
  <c r="FB19" i="79"/>
  <c r="EZ19" i="79"/>
  <c r="EY19" i="79"/>
  <c r="EX19" i="79"/>
  <c r="EW19" i="79"/>
  <c r="EV19" i="79"/>
  <c r="ER19" i="79"/>
  <c r="EI19" i="79"/>
  <c r="G101" i="99" s="1"/>
  <c r="DX19" i="79"/>
  <c r="G100" i="99" s="1"/>
  <c r="DO19" i="79"/>
  <c r="G99" i="99" s="1"/>
  <c r="DG19" i="79"/>
  <c r="G98" i="99" s="1"/>
  <c r="DA19" i="79"/>
  <c r="G97" i="99" s="1"/>
  <c r="CM19" i="79"/>
  <c r="G96" i="99" s="1"/>
  <c r="CD19" i="79"/>
  <c r="G95" i="99" s="1"/>
  <c r="BO19" i="79"/>
  <c r="G94" i="99" s="1"/>
  <c r="BG19" i="79"/>
  <c r="G93" i="99" s="1"/>
  <c r="AS19" i="79"/>
  <c r="G92" i="99" s="1"/>
  <c r="AC19" i="79"/>
  <c r="R19" i="79"/>
  <c r="G90" i="99" s="1"/>
  <c r="GH18" i="79"/>
  <c r="GG18" i="79"/>
  <c r="GF18" i="79"/>
  <c r="GE18" i="79"/>
  <c r="GD18" i="79"/>
  <c r="GC18" i="79"/>
  <c r="GB18" i="79"/>
  <c r="GA18" i="79"/>
  <c r="FZ18" i="79"/>
  <c r="FY18" i="79"/>
  <c r="FX18" i="79"/>
  <c r="FW18" i="79"/>
  <c r="FV18" i="79"/>
  <c r="FU18" i="79"/>
  <c r="FT18" i="79"/>
  <c r="FS18" i="79"/>
  <c r="FR18" i="79"/>
  <c r="FQ18" i="79"/>
  <c r="FP18" i="79"/>
  <c r="FO18" i="79"/>
  <c r="FN18" i="79"/>
  <c r="FM18" i="79"/>
  <c r="FL18" i="79"/>
  <c r="FK18" i="79"/>
  <c r="FJ18" i="79"/>
  <c r="FI18" i="79"/>
  <c r="FH18" i="79"/>
  <c r="FG18" i="79"/>
  <c r="FF18" i="79"/>
  <c r="FE18" i="79"/>
  <c r="FD18" i="79"/>
  <c r="FC18" i="79"/>
  <c r="FB18" i="79"/>
  <c r="EZ18" i="79"/>
  <c r="EY18" i="79"/>
  <c r="EX18" i="79"/>
  <c r="EW18" i="79"/>
  <c r="EV18" i="79"/>
  <c r="ER18" i="79"/>
  <c r="EI18" i="79"/>
  <c r="G101" i="100" s="1"/>
  <c r="DX18" i="79"/>
  <c r="G100" i="100" s="1"/>
  <c r="DO18" i="79"/>
  <c r="G99" i="100" s="1"/>
  <c r="DG18" i="79"/>
  <c r="G98" i="100" s="1"/>
  <c r="DA18" i="79"/>
  <c r="G97" i="100" s="1"/>
  <c r="CM18" i="79"/>
  <c r="G96" i="100" s="1"/>
  <c r="CD18" i="79"/>
  <c r="G95" i="100" s="1"/>
  <c r="BO18" i="79"/>
  <c r="G94" i="100" s="1"/>
  <c r="BG18" i="79"/>
  <c r="G93" i="100" s="1"/>
  <c r="AS18" i="79"/>
  <c r="G92" i="100" s="1"/>
  <c r="AC18" i="79"/>
  <c r="R18" i="79"/>
  <c r="G90" i="100" s="1"/>
  <c r="B19" i="114"/>
  <c r="AS19" i="114" s="1"/>
  <c r="GH17" i="79"/>
  <c r="GG17" i="79"/>
  <c r="GF17" i="79"/>
  <c r="GE17" i="79"/>
  <c r="GD17" i="79"/>
  <c r="GC17" i="79"/>
  <c r="GB17" i="79"/>
  <c r="GA17" i="79"/>
  <c r="FZ17" i="79"/>
  <c r="FY17" i="79"/>
  <c r="FX17" i="79"/>
  <c r="FW17" i="79"/>
  <c r="FV17" i="79"/>
  <c r="FU17" i="79"/>
  <c r="FT17" i="79"/>
  <c r="FS17" i="79"/>
  <c r="FR17" i="79"/>
  <c r="FQ17" i="79"/>
  <c r="FP17" i="79"/>
  <c r="FO17" i="79"/>
  <c r="FN17" i="79"/>
  <c r="FM17" i="79"/>
  <c r="FL17" i="79"/>
  <c r="FK17" i="79"/>
  <c r="FJ17" i="79"/>
  <c r="FI17" i="79"/>
  <c r="FH17" i="79"/>
  <c r="FG17" i="79"/>
  <c r="FF17" i="79"/>
  <c r="FE17" i="79"/>
  <c r="FD17" i="79"/>
  <c r="FC17" i="79"/>
  <c r="FB17" i="79"/>
  <c r="EZ17" i="79"/>
  <c r="EY17" i="79"/>
  <c r="EX17" i="79"/>
  <c r="EW17" i="79"/>
  <c r="EV17" i="79"/>
  <c r="ER17" i="79"/>
  <c r="EI17" i="79"/>
  <c r="G101" i="101" s="1"/>
  <c r="DX17" i="79"/>
  <c r="G100" i="101" s="1"/>
  <c r="DO17" i="79"/>
  <c r="G99" i="101" s="1"/>
  <c r="DG17" i="79"/>
  <c r="G98" i="101" s="1"/>
  <c r="DA17" i="79"/>
  <c r="G97" i="101" s="1"/>
  <c r="CM17" i="79"/>
  <c r="G96" i="101" s="1"/>
  <c r="CD17" i="79"/>
  <c r="G95" i="101" s="1"/>
  <c r="BO17" i="79"/>
  <c r="G94" i="101" s="1"/>
  <c r="BG17" i="79"/>
  <c r="G93" i="101" s="1"/>
  <c r="AS17" i="79"/>
  <c r="G92" i="101" s="1"/>
  <c r="AC17" i="79"/>
  <c r="R17" i="79"/>
  <c r="G90" i="101" s="1"/>
  <c r="B18" i="114"/>
  <c r="AS18" i="114" s="1"/>
  <c r="GH16" i="79"/>
  <c r="GG16" i="79"/>
  <c r="GF16" i="79"/>
  <c r="GE16" i="79"/>
  <c r="GD16" i="79"/>
  <c r="GC16" i="79"/>
  <c r="GB16" i="79"/>
  <c r="GA16" i="79"/>
  <c r="FZ16" i="79"/>
  <c r="FY16" i="79"/>
  <c r="FX16" i="79"/>
  <c r="FW16" i="79"/>
  <c r="FV16" i="79"/>
  <c r="FU16" i="79"/>
  <c r="FT16" i="79"/>
  <c r="FS16" i="79"/>
  <c r="FR16" i="79"/>
  <c r="FQ16" i="79"/>
  <c r="FP16" i="79"/>
  <c r="FO16" i="79"/>
  <c r="FN16" i="79"/>
  <c r="FM16" i="79"/>
  <c r="FL16" i="79"/>
  <c r="FK16" i="79"/>
  <c r="FJ16" i="79"/>
  <c r="FI16" i="79"/>
  <c r="FH16" i="79"/>
  <c r="FG16" i="79"/>
  <c r="FF16" i="79"/>
  <c r="FE16" i="79"/>
  <c r="FD16" i="79"/>
  <c r="FC16" i="79"/>
  <c r="FB16" i="79"/>
  <c r="EZ16" i="79"/>
  <c r="EY16" i="79"/>
  <c r="EX16" i="79"/>
  <c r="EW16" i="79"/>
  <c r="EV16" i="79"/>
  <c r="ER16" i="79"/>
  <c r="EI16" i="79"/>
  <c r="G101" i="102" s="1"/>
  <c r="DX16" i="79"/>
  <c r="G100" i="102" s="1"/>
  <c r="DO16" i="79"/>
  <c r="G99" i="102" s="1"/>
  <c r="DG16" i="79"/>
  <c r="G98" i="102" s="1"/>
  <c r="DA16" i="79"/>
  <c r="G97" i="102" s="1"/>
  <c r="CM16" i="79"/>
  <c r="G96" i="102" s="1"/>
  <c r="CD16" i="79"/>
  <c r="G95" i="102" s="1"/>
  <c r="BO16" i="79"/>
  <c r="G94" i="102" s="1"/>
  <c r="BG16" i="79"/>
  <c r="G93" i="102" s="1"/>
  <c r="AS16" i="79"/>
  <c r="G92" i="102" s="1"/>
  <c r="AC16" i="79"/>
  <c r="R16" i="79"/>
  <c r="G90" i="102" s="1"/>
  <c r="GH15" i="79"/>
  <c r="GG15" i="79"/>
  <c r="GF15" i="79"/>
  <c r="GE15" i="79"/>
  <c r="GD15" i="79"/>
  <c r="GC15" i="79"/>
  <c r="GB15" i="79"/>
  <c r="GA15" i="79"/>
  <c r="FZ15" i="79"/>
  <c r="FY15" i="79"/>
  <c r="FX15" i="79"/>
  <c r="FW15" i="79"/>
  <c r="FV15" i="79"/>
  <c r="FU15" i="79"/>
  <c r="FT15" i="79"/>
  <c r="FS15" i="79"/>
  <c r="FR15" i="79"/>
  <c r="FQ15" i="79"/>
  <c r="FP15" i="79"/>
  <c r="FO15" i="79"/>
  <c r="FN15" i="79"/>
  <c r="FM15" i="79"/>
  <c r="FL15" i="79"/>
  <c r="FK15" i="79"/>
  <c r="FJ15" i="79"/>
  <c r="FI15" i="79"/>
  <c r="FH15" i="79"/>
  <c r="FG15" i="79"/>
  <c r="FF15" i="79"/>
  <c r="FE15" i="79"/>
  <c r="FD15" i="79"/>
  <c r="FC15" i="79"/>
  <c r="FB15" i="79"/>
  <c r="EZ15" i="79"/>
  <c r="EY15" i="79"/>
  <c r="EX15" i="79"/>
  <c r="EW15" i="79"/>
  <c r="EV15" i="79"/>
  <c r="ER15" i="79"/>
  <c r="G102" i="94" s="1"/>
  <c r="EI15" i="79"/>
  <c r="G101" i="94" s="1"/>
  <c r="DX15" i="79"/>
  <c r="G100" i="94" s="1"/>
  <c r="DO15" i="79"/>
  <c r="G99" i="94" s="1"/>
  <c r="DG15" i="79"/>
  <c r="G98" i="94" s="1"/>
  <c r="DA15" i="79"/>
  <c r="G97" i="94" s="1"/>
  <c r="CM15" i="79"/>
  <c r="G96" i="94" s="1"/>
  <c r="CD15" i="79"/>
  <c r="G95" i="94" s="1"/>
  <c r="BO15" i="79"/>
  <c r="G94" i="94" s="1"/>
  <c r="BG15" i="79"/>
  <c r="G93" i="94" s="1"/>
  <c r="AS15" i="79"/>
  <c r="G92" i="94" s="1"/>
  <c r="AC15" i="79"/>
  <c r="R15" i="79"/>
  <c r="G90" i="94" s="1"/>
  <c r="GH14" i="79"/>
  <c r="GG14" i="79"/>
  <c r="GF14" i="79"/>
  <c r="GE14" i="79"/>
  <c r="GD14" i="79"/>
  <c r="GC14" i="79"/>
  <c r="GB14" i="79"/>
  <c r="GA14" i="79"/>
  <c r="FZ14" i="79"/>
  <c r="FY14" i="79"/>
  <c r="FX14" i="79"/>
  <c r="FW14" i="79"/>
  <c r="FV14" i="79"/>
  <c r="FU14" i="79"/>
  <c r="FT14" i="79"/>
  <c r="FS14" i="79"/>
  <c r="FR14" i="79"/>
  <c r="FQ14" i="79"/>
  <c r="FP14" i="79"/>
  <c r="FO14" i="79"/>
  <c r="FN14" i="79"/>
  <c r="FM14" i="79"/>
  <c r="FL14" i="79"/>
  <c r="FK14" i="79"/>
  <c r="FJ14" i="79"/>
  <c r="FI14" i="79"/>
  <c r="FH14" i="79"/>
  <c r="FG14" i="79"/>
  <c r="FF14" i="79"/>
  <c r="FE14" i="79"/>
  <c r="FD14" i="79"/>
  <c r="FC14" i="79"/>
  <c r="FB14" i="79"/>
  <c r="EZ14" i="79"/>
  <c r="EY14" i="79"/>
  <c r="EX14" i="79"/>
  <c r="EW14" i="79"/>
  <c r="EV14" i="79"/>
  <c r="ER14" i="79"/>
  <c r="EI14" i="79"/>
  <c r="G101" i="85" s="1"/>
  <c r="DX14" i="79"/>
  <c r="G100" i="85" s="1"/>
  <c r="DO14" i="79"/>
  <c r="G99" i="85" s="1"/>
  <c r="DG14" i="79"/>
  <c r="G98" i="85" s="1"/>
  <c r="DA14" i="79"/>
  <c r="G97" i="85" s="1"/>
  <c r="CM14" i="79"/>
  <c r="G96" i="85" s="1"/>
  <c r="CD14" i="79"/>
  <c r="G95" i="85" s="1"/>
  <c r="BO14" i="79"/>
  <c r="G94" i="85" s="1"/>
  <c r="BG14" i="79"/>
  <c r="G93" i="85" s="1"/>
  <c r="AS14" i="79"/>
  <c r="G92" i="85" s="1"/>
  <c r="AC14" i="79"/>
  <c r="R14" i="79"/>
  <c r="G90" i="85" s="1"/>
  <c r="GH13" i="79"/>
  <c r="GG13" i="79"/>
  <c r="GF13" i="79"/>
  <c r="GE13" i="79"/>
  <c r="GD13" i="79"/>
  <c r="GC13" i="79"/>
  <c r="GB13" i="79"/>
  <c r="GA13" i="79"/>
  <c r="FZ13" i="79"/>
  <c r="FY13" i="79"/>
  <c r="FX13" i="79"/>
  <c r="FW13" i="79"/>
  <c r="FV13" i="79"/>
  <c r="FU13" i="79"/>
  <c r="FT13" i="79"/>
  <c r="FS13" i="79"/>
  <c r="FR13" i="79"/>
  <c r="FQ13" i="79"/>
  <c r="FP13" i="79"/>
  <c r="FO13" i="79"/>
  <c r="FN13" i="79"/>
  <c r="FM13" i="79"/>
  <c r="FL13" i="79"/>
  <c r="FK13" i="79"/>
  <c r="FJ13" i="79"/>
  <c r="FI13" i="79"/>
  <c r="FH13" i="79"/>
  <c r="FG13" i="79"/>
  <c r="FF13" i="79"/>
  <c r="FE13" i="79"/>
  <c r="FD13" i="79"/>
  <c r="FC13" i="79"/>
  <c r="FB13" i="79"/>
  <c r="EZ13" i="79"/>
  <c r="EY13" i="79"/>
  <c r="EX13" i="79"/>
  <c r="EW13" i="79"/>
  <c r="EV13" i="79"/>
  <c r="ER13" i="79"/>
  <c r="EI13" i="79"/>
  <c r="G101" i="87" s="1"/>
  <c r="DX13" i="79"/>
  <c r="G100" i="87" s="1"/>
  <c r="DO13" i="79"/>
  <c r="G99" i="87" s="1"/>
  <c r="DG13" i="79"/>
  <c r="G98" i="87" s="1"/>
  <c r="DA13" i="79"/>
  <c r="G97" i="87" s="1"/>
  <c r="CM13" i="79"/>
  <c r="G96" i="87" s="1"/>
  <c r="CD13" i="79"/>
  <c r="G95" i="87" s="1"/>
  <c r="BO13" i="79"/>
  <c r="G94" i="87" s="1"/>
  <c r="BG13" i="79"/>
  <c r="G93" i="87" s="1"/>
  <c r="AS13" i="79"/>
  <c r="G92" i="87" s="1"/>
  <c r="AC13" i="79"/>
  <c r="R13" i="79"/>
  <c r="G90" i="87" s="1"/>
  <c r="B14" i="114"/>
  <c r="AS14" i="114" s="1"/>
  <c r="GH12" i="79"/>
  <c r="GG12" i="79"/>
  <c r="GF12" i="79"/>
  <c r="GE12" i="79"/>
  <c r="GD12" i="79"/>
  <c r="GC12" i="79"/>
  <c r="GB12" i="79"/>
  <c r="GA12" i="79"/>
  <c r="FZ12" i="79"/>
  <c r="FY12" i="79"/>
  <c r="FX12" i="79"/>
  <c r="FW12" i="79"/>
  <c r="FV12" i="79"/>
  <c r="FU12" i="79"/>
  <c r="FT12" i="79"/>
  <c r="FS12" i="79"/>
  <c r="FR12" i="79"/>
  <c r="FQ12" i="79"/>
  <c r="FP12" i="79"/>
  <c r="FO12" i="79"/>
  <c r="FN12" i="79"/>
  <c r="FM12" i="79"/>
  <c r="FL12" i="79"/>
  <c r="FK12" i="79"/>
  <c r="FJ12" i="79"/>
  <c r="FI12" i="79"/>
  <c r="FH12" i="79"/>
  <c r="FG12" i="79"/>
  <c r="FF12" i="79"/>
  <c r="FE12" i="79"/>
  <c r="FD12" i="79"/>
  <c r="FC12" i="79"/>
  <c r="FB12" i="79"/>
  <c r="EZ12" i="79"/>
  <c r="EY12" i="79"/>
  <c r="EX12" i="79"/>
  <c r="EW12" i="79"/>
  <c r="EV12" i="79"/>
  <c r="ER12" i="79"/>
  <c r="EI12" i="79"/>
  <c r="G101" i="88" s="1"/>
  <c r="DX12" i="79"/>
  <c r="G100" i="88" s="1"/>
  <c r="DO12" i="79"/>
  <c r="G99" i="88" s="1"/>
  <c r="DG12" i="79"/>
  <c r="G98" i="88" s="1"/>
  <c r="DA12" i="79"/>
  <c r="G97" i="88" s="1"/>
  <c r="CM12" i="79"/>
  <c r="G96" i="88" s="1"/>
  <c r="CD12" i="79"/>
  <c r="G95" i="88" s="1"/>
  <c r="BO12" i="79"/>
  <c r="G94" i="88" s="1"/>
  <c r="BG12" i="79"/>
  <c r="G93" i="88" s="1"/>
  <c r="AS12" i="79"/>
  <c r="G92" i="88" s="1"/>
  <c r="AC12" i="79"/>
  <c r="R12" i="79"/>
  <c r="G90" i="88" s="1"/>
  <c r="B13" i="114"/>
  <c r="AS13" i="114" s="1"/>
  <c r="GH11" i="79"/>
  <c r="GG11" i="79"/>
  <c r="GF11" i="79"/>
  <c r="GE11" i="79"/>
  <c r="GD11" i="79"/>
  <c r="GC11" i="79"/>
  <c r="GB11" i="79"/>
  <c r="GA11" i="79"/>
  <c r="FZ11" i="79"/>
  <c r="FY11" i="79"/>
  <c r="FX11" i="79"/>
  <c r="FW11" i="79"/>
  <c r="FV11" i="79"/>
  <c r="FU11" i="79"/>
  <c r="FT11" i="79"/>
  <c r="FS11" i="79"/>
  <c r="FR11" i="79"/>
  <c r="FQ11" i="79"/>
  <c r="FP11" i="79"/>
  <c r="FO11" i="79"/>
  <c r="FN11" i="79"/>
  <c r="FM11" i="79"/>
  <c r="FL11" i="79"/>
  <c r="FK11" i="79"/>
  <c r="FJ11" i="79"/>
  <c r="FI11" i="79"/>
  <c r="FH11" i="79"/>
  <c r="FG11" i="79"/>
  <c r="FF11" i="79"/>
  <c r="FE11" i="79"/>
  <c r="FD11" i="79"/>
  <c r="FC11" i="79"/>
  <c r="FB11" i="79"/>
  <c r="EZ11" i="79"/>
  <c r="EY11" i="79"/>
  <c r="EX11" i="79"/>
  <c r="EW11" i="79"/>
  <c r="EV11" i="79"/>
  <c r="ER11" i="79"/>
  <c r="EI11" i="79"/>
  <c r="G101" i="89" s="1"/>
  <c r="DX11" i="79"/>
  <c r="G100" i="89" s="1"/>
  <c r="DO11" i="79"/>
  <c r="G99" i="89" s="1"/>
  <c r="DG11" i="79"/>
  <c r="G98" i="89" s="1"/>
  <c r="DA11" i="79"/>
  <c r="G97" i="89" s="1"/>
  <c r="CM11" i="79"/>
  <c r="G96" i="89" s="1"/>
  <c r="CD11" i="79"/>
  <c r="G95" i="89" s="1"/>
  <c r="BO11" i="79"/>
  <c r="G94" i="89" s="1"/>
  <c r="BG11" i="79"/>
  <c r="G93" i="89" s="1"/>
  <c r="AS11" i="79"/>
  <c r="G92" i="89" s="1"/>
  <c r="AC11" i="79"/>
  <c r="G91" i="89" s="1"/>
  <c r="R11" i="79"/>
  <c r="G90" i="89" s="1"/>
  <c r="GH10" i="79"/>
  <c r="GG10" i="79"/>
  <c r="GF10" i="79"/>
  <c r="GE10" i="79"/>
  <c r="GD10" i="79"/>
  <c r="GC10" i="79"/>
  <c r="GB10" i="79"/>
  <c r="GA10" i="79"/>
  <c r="FZ10" i="79"/>
  <c r="FY10" i="79"/>
  <c r="FX10" i="79"/>
  <c r="FW10" i="79"/>
  <c r="FV10" i="79"/>
  <c r="FU10" i="79"/>
  <c r="FT10" i="79"/>
  <c r="FS10" i="79"/>
  <c r="FR10" i="79"/>
  <c r="FQ10" i="79"/>
  <c r="FP10" i="79"/>
  <c r="FO10" i="79"/>
  <c r="FN10" i="79"/>
  <c r="FM10" i="79"/>
  <c r="FL10" i="79"/>
  <c r="FK10" i="79"/>
  <c r="FJ10" i="79"/>
  <c r="FI10" i="79"/>
  <c r="FH10" i="79"/>
  <c r="FG10" i="79"/>
  <c r="FF10" i="79"/>
  <c r="FE10" i="79"/>
  <c r="FD10" i="79"/>
  <c r="FC10" i="79"/>
  <c r="FB10" i="79"/>
  <c r="EZ10" i="79"/>
  <c r="EY10" i="79"/>
  <c r="EX10" i="79"/>
  <c r="EW10" i="79"/>
  <c r="EV10" i="79"/>
  <c r="ER10" i="79"/>
  <c r="EI10" i="79"/>
  <c r="G101" i="90" s="1"/>
  <c r="DX10" i="79"/>
  <c r="G100" i="90" s="1"/>
  <c r="DO10" i="79"/>
  <c r="G99" i="90" s="1"/>
  <c r="DG10" i="79"/>
  <c r="G98" i="90" s="1"/>
  <c r="DA10" i="79"/>
  <c r="G97" i="90" s="1"/>
  <c r="CM10" i="79"/>
  <c r="G96" i="90" s="1"/>
  <c r="CD10" i="79"/>
  <c r="G95" i="90" s="1"/>
  <c r="BO10" i="79"/>
  <c r="G94" i="90" s="1"/>
  <c r="BG10" i="79"/>
  <c r="G93" i="90" s="1"/>
  <c r="AS10" i="79"/>
  <c r="G92" i="90" s="1"/>
  <c r="AC10" i="79"/>
  <c r="R10" i="79"/>
  <c r="G90" i="90" s="1"/>
  <c r="B11" i="114"/>
  <c r="AS11" i="114" s="1"/>
  <c r="GH9" i="79"/>
  <c r="GG9" i="79"/>
  <c r="GF9" i="79"/>
  <c r="GE9" i="79"/>
  <c r="GD9" i="79"/>
  <c r="GC9" i="79"/>
  <c r="GB9" i="79"/>
  <c r="GA9" i="79"/>
  <c r="FZ9" i="79"/>
  <c r="FY9" i="79"/>
  <c r="FX9" i="79"/>
  <c r="FW9" i="79"/>
  <c r="FV9" i="79"/>
  <c r="FU9" i="79"/>
  <c r="FT9" i="79"/>
  <c r="FS9" i="79"/>
  <c r="FR9" i="79"/>
  <c r="FQ9" i="79"/>
  <c r="FP9" i="79"/>
  <c r="FO9" i="79"/>
  <c r="FN9" i="79"/>
  <c r="FM9" i="79"/>
  <c r="FL9" i="79"/>
  <c r="FK9" i="79"/>
  <c r="FJ9" i="79"/>
  <c r="FI9" i="79"/>
  <c r="FH9" i="79"/>
  <c r="FG9" i="79"/>
  <c r="FF9" i="79"/>
  <c r="FE9" i="79"/>
  <c r="FD9" i="79"/>
  <c r="FC9" i="79"/>
  <c r="FB9" i="79"/>
  <c r="EZ9" i="79"/>
  <c r="EY9" i="79"/>
  <c r="EX9" i="79"/>
  <c r="EW9" i="79"/>
  <c r="EV9" i="79"/>
  <c r="ER9" i="79"/>
  <c r="EI9" i="79"/>
  <c r="G101" i="86" s="1"/>
  <c r="DX9" i="79"/>
  <c r="G100" i="86" s="1"/>
  <c r="DO9" i="79"/>
  <c r="G99" i="86" s="1"/>
  <c r="DG9" i="79"/>
  <c r="G98" i="86" s="1"/>
  <c r="DA9" i="79"/>
  <c r="G97" i="86" s="1"/>
  <c r="CM9" i="79"/>
  <c r="G96" i="86" s="1"/>
  <c r="CD9" i="79"/>
  <c r="G95" i="86" s="1"/>
  <c r="BO9" i="79"/>
  <c r="G94" i="86" s="1"/>
  <c r="BG9" i="79"/>
  <c r="G93" i="86" s="1"/>
  <c r="AS9" i="79"/>
  <c r="G92" i="86" s="1"/>
  <c r="AC9" i="79"/>
  <c r="R9" i="79"/>
  <c r="G90" i="86" s="1"/>
  <c r="GH8" i="79"/>
  <c r="GG8" i="79"/>
  <c r="GF8" i="79"/>
  <c r="GE8" i="79"/>
  <c r="GD8" i="79"/>
  <c r="GC8" i="79"/>
  <c r="GB8" i="79"/>
  <c r="GA8" i="79"/>
  <c r="FZ8" i="79"/>
  <c r="FY8" i="79"/>
  <c r="FX8" i="79"/>
  <c r="FW8" i="79"/>
  <c r="FV8" i="79"/>
  <c r="FU8" i="79"/>
  <c r="FT8" i="79"/>
  <c r="FS8" i="79"/>
  <c r="FR8" i="79"/>
  <c r="FQ8" i="79"/>
  <c r="FP8" i="79"/>
  <c r="FO8" i="79"/>
  <c r="FN8" i="79"/>
  <c r="FM8" i="79"/>
  <c r="FL8" i="79"/>
  <c r="FK8" i="79"/>
  <c r="FJ8" i="79"/>
  <c r="FI8" i="79"/>
  <c r="FH8" i="79"/>
  <c r="FG8" i="79"/>
  <c r="FF8" i="79"/>
  <c r="FE8" i="79"/>
  <c r="FD8" i="79"/>
  <c r="FC8" i="79"/>
  <c r="FB8" i="79"/>
  <c r="EZ8" i="79"/>
  <c r="EY8" i="79"/>
  <c r="EX8" i="79"/>
  <c r="EW8" i="79"/>
  <c r="EV8" i="79"/>
  <c r="ER8" i="79"/>
  <c r="EI8" i="79"/>
  <c r="G101" i="84" s="1"/>
  <c r="DX8" i="79"/>
  <c r="G100" i="84" s="1"/>
  <c r="DO8" i="79"/>
  <c r="G99" i="84" s="1"/>
  <c r="DG8" i="79"/>
  <c r="G98" i="84" s="1"/>
  <c r="DA8" i="79"/>
  <c r="G97" i="84" s="1"/>
  <c r="CM8" i="79"/>
  <c r="G96" i="84" s="1"/>
  <c r="CD8" i="79"/>
  <c r="G95" i="84" s="1"/>
  <c r="BO8" i="79"/>
  <c r="G94" i="84" s="1"/>
  <c r="BG8" i="79"/>
  <c r="G93" i="84" s="1"/>
  <c r="AS8" i="79"/>
  <c r="G92" i="84" s="1"/>
  <c r="AC8" i="79"/>
  <c r="R8" i="79"/>
  <c r="G90" i="84" s="1"/>
  <c r="B9" i="114"/>
  <c r="AS9" i="114" s="1"/>
  <c r="GH7" i="79"/>
  <c r="GG7" i="79"/>
  <c r="GF7" i="79"/>
  <c r="GE7" i="79"/>
  <c r="GD7" i="79"/>
  <c r="GC7" i="79"/>
  <c r="GB7" i="79"/>
  <c r="GA7" i="79"/>
  <c r="FZ7" i="79"/>
  <c r="FY7" i="79"/>
  <c r="FX7" i="79"/>
  <c r="FW7" i="79"/>
  <c r="FV7" i="79"/>
  <c r="FU7" i="79"/>
  <c r="FT7" i="79"/>
  <c r="FS7" i="79"/>
  <c r="FR7" i="79"/>
  <c r="FQ7" i="79"/>
  <c r="FP7" i="79"/>
  <c r="FO7" i="79"/>
  <c r="FN7" i="79"/>
  <c r="FM7" i="79"/>
  <c r="FL7" i="79"/>
  <c r="FK7" i="79"/>
  <c r="FJ7" i="79"/>
  <c r="FI7" i="79"/>
  <c r="FH7" i="79"/>
  <c r="FG7" i="79"/>
  <c r="FF7" i="79"/>
  <c r="FE7" i="79"/>
  <c r="FD7" i="79"/>
  <c r="FC7" i="79"/>
  <c r="FB7" i="79"/>
  <c r="EZ7" i="79"/>
  <c r="EY7" i="79"/>
  <c r="EX7" i="79"/>
  <c r="EW7" i="79"/>
  <c r="EV7" i="79"/>
  <c r="ER7" i="79"/>
  <c r="EI7" i="79"/>
  <c r="G101" i="82" s="1"/>
  <c r="DX7" i="79"/>
  <c r="G100" i="82" s="1"/>
  <c r="DO7" i="79"/>
  <c r="G99" i="82" s="1"/>
  <c r="DG7" i="79"/>
  <c r="G98" i="82" s="1"/>
  <c r="DA7" i="79"/>
  <c r="G97" i="82" s="1"/>
  <c r="CM7" i="79"/>
  <c r="G96" i="82" s="1"/>
  <c r="CD7" i="79"/>
  <c r="G95" i="82" s="1"/>
  <c r="BO7" i="79"/>
  <c r="G94" i="82" s="1"/>
  <c r="BG7" i="79"/>
  <c r="G93" i="82" s="1"/>
  <c r="AS7" i="79"/>
  <c r="G92" i="82" s="1"/>
  <c r="AC7" i="79"/>
  <c r="R7" i="79"/>
  <c r="G90" i="82" s="1"/>
  <c r="B8" i="114"/>
  <c r="AS8" i="114" s="1"/>
  <c r="GH6" i="79"/>
  <c r="GG6" i="79"/>
  <c r="GF6" i="79"/>
  <c r="GE6" i="79"/>
  <c r="GD6" i="79"/>
  <c r="GC6" i="79"/>
  <c r="GB6" i="79"/>
  <c r="GA6" i="79"/>
  <c r="FZ6" i="79"/>
  <c r="FY6" i="79"/>
  <c r="FX6" i="79"/>
  <c r="FW6" i="79"/>
  <c r="FV6" i="79"/>
  <c r="FU6" i="79"/>
  <c r="FT6" i="79"/>
  <c r="FS6" i="79"/>
  <c r="FR6" i="79"/>
  <c r="FQ6" i="79"/>
  <c r="FP6" i="79"/>
  <c r="FO6" i="79"/>
  <c r="FN6" i="79"/>
  <c r="FM6" i="79"/>
  <c r="FL6" i="79"/>
  <c r="FK6" i="79"/>
  <c r="FJ6" i="79"/>
  <c r="FI6" i="79"/>
  <c r="FH6" i="79"/>
  <c r="FG6" i="79"/>
  <c r="FF6" i="79"/>
  <c r="FE6" i="79"/>
  <c r="FD6" i="79"/>
  <c r="FC6" i="79"/>
  <c r="FB6" i="79"/>
  <c r="EZ6" i="79"/>
  <c r="EY6" i="79"/>
  <c r="EX6" i="79"/>
  <c r="EW6" i="79"/>
  <c r="EV6" i="79"/>
  <c r="ER6" i="79"/>
  <c r="EI6" i="79"/>
  <c r="G101" i="81" s="1"/>
  <c r="DX6" i="79"/>
  <c r="G100" i="81" s="1"/>
  <c r="DO6" i="79"/>
  <c r="G99" i="81" s="1"/>
  <c r="DG6" i="79"/>
  <c r="G98" i="81" s="1"/>
  <c r="DA6" i="79"/>
  <c r="G97" i="81" s="1"/>
  <c r="CM6" i="79"/>
  <c r="G96" i="81" s="1"/>
  <c r="CD6" i="79"/>
  <c r="G95" i="81" s="1"/>
  <c r="BO6" i="79"/>
  <c r="G94" i="81" s="1"/>
  <c r="BG6" i="79"/>
  <c r="G93" i="81" s="1"/>
  <c r="AS6" i="79"/>
  <c r="G92" i="81" s="1"/>
  <c r="AC6" i="79"/>
  <c r="R6" i="79"/>
  <c r="G90" i="81" s="1"/>
  <c r="B7" i="114"/>
  <c r="AS7" i="114" s="1"/>
  <c r="GH5" i="79"/>
  <c r="GG5" i="79"/>
  <c r="GF5" i="79"/>
  <c r="GE5" i="79"/>
  <c r="GD5" i="79"/>
  <c r="GC5" i="79"/>
  <c r="GB5" i="79"/>
  <c r="GA5" i="79"/>
  <c r="FZ5" i="79"/>
  <c r="FY5" i="79"/>
  <c r="FX5" i="79"/>
  <c r="FW5" i="79"/>
  <c r="FV5" i="79"/>
  <c r="FU5" i="79"/>
  <c r="FT5" i="79"/>
  <c r="FS5" i="79"/>
  <c r="FR5" i="79"/>
  <c r="FQ5" i="79"/>
  <c r="FP5" i="79"/>
  <c r="FO5" i="79"/>
  <c r="FN5" i="79"/>
  <c r="FM5" i="79"/>
  <c r="FL5" i="79"/>
  <c r="FK5" i="79"/>
  <c r="FJ5" i="79"/>
  <c r="FI5" i="79"/>
  <c r="FH5" i="79"/>
  <c r="FG5" i="79"/>
  <c r="FF5" i="79"/>
  <c r="FE5" i="79"/>
  <c r="FD5" i="79"/>
  <c r="FC5" i="79"/>
  <c r="FB5" i="79"/>
  <c r="EZ5" i="79"/>
  <c r="EY5" i="79"/>
  <c r="EX5" i="79"/>
  <c r="EW5" i="79"/>
  <c r="EV5" i="79"/>
  <c r="ER5" i="79"/>
  <c r="DX5" i="79"/>
  <c r="G100" i="80" s="1"/>
  <c r="DO5" i="79"/>
  <c r="G99" i="80" s="1"/>
  <c r="DG5" i="79"/>
  <c r="G98" i="80" s="1"/>
  <c r="DA5" i="79"/>
  <c r="G97" i="80" s="1"/>
  <c r="CM5" i="79"/>
  <c r="G96" i="80" s="1"/>
  <c r="CD5" i="79"/>
  <c r="G95" i="80" s="1"/>
  <c r="BG5" i="79"/>
  <c r="G93" i="80" s="1"/>
  <c r="AS5" i="79"/>
  <c r="G92" i="80" s="1"/>
  <c r="AC5" i="79"/>
  <c r="R5" i="79"/>
  <c r="G90" i="80" s="1"/>
  <c r="B6" i="114"/>
  <c r="AS6" i="114" s="1"/>
  <c r="GH4" i="79"/>
  <c r="GG4" i="79"/>
  <c r="GF4" i="79"/>
  <c r="GE4" i="79"/>
  <c r="GD4" i="79"/>
  <c r="GC4" i="79"/>
  <c r="GB4" i="79"/>
  <c r="GA4" i="79"/>
  <c r="FZ4" i="79"/>
  <c r="FY4" i="79"/>
  <c r="FX4" i="79"/>
  <c r="FW4" i="79"/>
  <c r="FV4" i="79"/>
  <c r="FU4" i="79"/>
  <c r="FT4" i="79"/>
  <c r="FS4" i="79"/>
  <c r="FR4" i="79"/>
  <c r="FQ4" i="79"/>
  <c r="FP4" i="79"/>
  <c r="FO4" i="79"/>
  <c r="FN4" i="79"/>
  <c r="FM4" i="79"/>
  <c r="FL4" i="79"/>
  <c r="FK4" i="79"/>
  <c r="FJ4" i="79"/>
  <c r="FI4" i="79"/>
  <c r="FH4" i="79"/>
  <c r="FG4" i="79"/>
  <c r="FF4" i="79"/>
  <c r="FE4" i="79"/>
  <c r="FD4" i="79"/>
  <c r="FC4" i="79"/>
  <c r="FB4" i="79"/>
  <c r="EZ4" i="79"/>
  <c r="EY4" i="79"/>
  <c r="EX4" i="79"/>
  <c r="EW4" i="79"/>
  <c r="EV4" i="79"/>
  <c r="ER4" i="79"/>
  <c r="EI4" i="79"/>
  <c r="G101" i="6" s="1"/>
  <c r="DX4" i="79"/>
  <c r="G100" i="6" s="1"/>
  <c r="DO4" i="79"/>
  <c r="G99" i="6" s="1"/>
  <c r="DG4" i="79"/>
  <c r="G98" i="6" s="1"/>
  <c r="DA4" i="79"/>
  <c r="G97" i="6" s="1"/>
  <c r="CM4" i="79"/>
  <c r="G96" i="6" s="1"/>
  <c r="CD4" i="79"/>
  <c r="G95" i="6" s="1"/>
  <c r="BO4" i="79"/>
  <c r="G94" i="6" s="1"/>
  <c r="BG4" i="79"/>
  <c r="G93" i="6" s="1"/>
  <c r="AS4" i="79"/>
  <c r="G92" i="6" s="1"/>
  <c r="AC4" i="79"/>
  <c r="R4" i="79"/>
  <c r="B5" i="114"/>
  <c r="AS5" i="114" s="1"/>
  <c r="GI3" i="79"/>
  <c r="GH3" i="79"/>
  <c r="GG3" i="79"/>
  <c r="GF3" i="79"/>
  <c r="GE3" i="79"/>
  <c r="GD3" i="79"/>
  <c r="GC3" i="79"/>
  <c r="GB3" i="79"/>
  <c r="GA3" i="79"/>
  <c r="FZ3" i="79"/>
  <c r="FY3" i="79"/>
  <c r="FX3" i="79"/>
  <c r="FW3" i="79"/>
  <c r="FV3" i="79"/>
  <c r="FU3" i="79"/>
  <c r="FT3" i="79"/>
  <c r="FS3" i="79"/>
  <c r="FR3" i="79"/>
  <c r="FQ3" i="79"/>
  <c r="FP3" i="79"/>
  <c r="FO3" i="79"/>
  <c r="FN3" i="79"/>
  <c r="FM3" i="79"/>
  <c r="FL3" i="79"/>
  <c r="FK3" i="79"/>
  <c r="FJ3" i="79"/>
  <c r="FI3" i="79"/>
  <c r="FH3" i="79"/>
  <c r="FG3" i="79"/>
  <c r="FF3" i="79"/>
  <c r="FE3" i="79"/>
  <c r="FD3" i="79"/>
  <c r="FC3" i="79"/>
  <c r="FB3" i="79"/>
  <c r="FA3" i="79"/>
  <c r="EZ3" i="79"/>
  <c r="EY3" i="79"/>
  <c r="EX3" i="79"/>
  <c r="EW3" i="79"/>
  <c r="EV3" i="79"/>
  <c r="GI1" i="79"/>
  <c r="GH1" i="79"/>
  <c r="GG1" i="79"/>
  <c r="GF1" i="79"/>
  <c r="GE1" i="79"/>
  <c r="GD1" i="79"/>
  <c r="GC1" i="79"/>
  <c r="GB1" i="79"/>
  <c r="GA1" i="79"/>
  <c r="FZ1" i="79"/>
  <c r="FY1" i="79"/>
  <c r="FX1" i="79"/>
  <c r="FW1" i="79"/>
  <c r="FV1" i="79"/>
  <c r="FU1" i="79"/>
  <c r="FT1" i="79"/>
  <c r="FS1" i="79"/>
  <c r="FR1" i="79"/>
  <c r="FQ1" i="79"/>
  <c r="FP1" i="79"/>
  <c r="FO1" i="79"/>
  <c r="FN1" i="79"/>
  <c r="FM1" i="79"/>
  <c r="FL1" i="79"/>
  <c r="FK1" i="79"/>
  <c r="FJ1" i="79"/>
  <c r="FI1" i="79"/>
  <c r="FH1" i="79"/>
  <c r="FG1" i="79"/>
  <c r="FF1" i="79"/>
  <c r="FE1" i="79"/>
  <c r="FD1" i="79"/>
  <c r="FC1" i="79"/>
  <c r="FB1" i="79"/>
  <c r="FA1" i="79"/>
  <c r="EZ1" i="79"/>
  <c r="EY1" i="79"/>
  <c r="EX1" i="79"/>
  <c r="EW1" i="79"/>
  <c r="EV1" i="79"/>
  <c r="ER1" i="79"/>
  <c r="EI1" i="79"/>
  <c r="DX1" i="79"/>
  <c r="DO1" i="79"/>
  <c r="DG1" i="79"/>
  <c r="DA1" i="79"/>
  <c r="CM1" i="79"/>
  <c r="CD1" i="79"/>
  <c r="BO1" i="79"/>
  <c r="BG1" i="79"/>
  <c r="AS1" i="79"/>
  <c r="AC1" i="79"/>
  <c r="R1" i="79"/>
  <c r="GI21" i="79" l="1"/>
  <c r="G80" i="97" s="1"/>
  <c r="G47" i="6"/>
  <c r="G63" i="6"/>
  <c r="G71" i="6"/>
  <c r="G78" i="6"/>
  <c r="G37" i="80"/>
  <c r="G44" i="80"/>
  <c r="G52" i="80"/>
  <c r="G31" i="6"/>
  <c r="G39" i="6"/>
  <c r="G55" i="6"/>
  <c r="G60" i="80"/>
  <c r="G39" i="81"/>
  <c r="G78" i="81"/>
  <c r="G33" i="82"/>
  <c r="G52" i="84"/>
  <c r="G68" i="84"/>
  <c r="G39" i="86"/>
  <c r="G78" i="86"/>
  <c r="G33" i="90"/>
  <c r="G50" i="90"/>
  <c r="G73" i="90"/>
  <c r="GI11" i="79"/>
  <c r="G102" i="89"/>
  <c r="G55" i="88"/>
  <c r="G71" i="88"/>
  <c r="G33" i="87"/>
  <c r="G66" i="87"/>
  <c r="G31" i="94"/>
  <c r="G63" i="94"/>
  <c r="G49" i="102"/>
  <c r="G51" i="101"/>
  <c r="G74" i="101"/>
  <c r="G32" i="99"/>
  <c r="G64" i="99"/>
  <c r="G43" i="98"/>
  <c r="FA21" i="79"/>
  <c r="G91" i="97"/>
  <c r="G46" i="97"/>
  <c r="G70" i="97"/>
  <c r="G39" i="96"/>
  <c r="G78" i="96"/>
  <c r="G33" i="95"/>
  <c r="G50" i="95"/>
  <c r="G73" i="95"/>
  <c r="G44" i="93"/>
  <c r="G55" i="92"/>
  <c r="G71" i="92"/>
  <c r="G33" i="91"/>
  <c r="G42" i="91"/>
  <c r="G66" i="91"/>
  <c r="G73" i="91"/>
  <c r="GI27" i="79"/>
  <c r="G102" i="83"/>
  <c r="G52" i="83"/>
  <c r="G68" i="83"/>
  <c r="G31" i="110"/>
  <c r="G52" i="111"/>
  <c r="G76" i="111"/>
  <c r="G47" i="109"/>
  <c r="G71" i="109"/>
  <c r="G33" i="108"/>
  <c r="G52" i="107"/>
  <c r="G68" i="107"/>
  <c r="G49" i="105"/>
  <c r="G32" i="6"/>
  <c r="G41" i="6"/>
  <c r="G49" i="6"/>
  <c r="G56" i="6"/>
  <c r="G64" i="6"/>
  <c r="G72" i="6"/>
  <c r="G30" i="80"/>
  <c r="G38" i="80"/>
  <c r="G46" i="80"/>
  <c r="G53" i="80"/>
  <c r="G61" i="80"/>
  <c r="G70" i="80"/>
  <c r="G77" i="80"/>
  <c r="G32" i="81"/>
  <c r="G41" i="81"/>
  <c r="G49" i="81"/>
  <c r="G56" i="81"/>
  <c r="G64" i="81"/>
  <c r="G72" i="81"/>
  <c r="G34" i="82"/>
  <c r="G43" i="82"/>
  <c r="G51" i="82"/>
  <c r="G59" i="82"/>
  <c r="G67" i="82"/>
  <c r="G74" i="82"/>
  <c r="FA8" i="79"/>
  <c r="G91" i="84"/>
  <c r="G30" i="84"/>
  <c r="G38" i="84"/>
  <c r="G46" i="84"/>
  <c r="G53" i="84"/>
  <c r="G61" i="84"/>
  <c r="G70" i="84"/>
  <c r="G77" i="84"/>
  <c r="G32" i="86"/>
  <c r="G41" i="86"/>
  <c r="G49" i="86"/>
  <c r="G56" i="86"/>
  <c r="G64" i="86"/>
  <c r="G72" i="86"/>
  <c r="G34" i="90"/>
  <c r="G43" i="90"/>
  <c r="G51" i="90"/>
  <c r="G59" i="90"/>
  <c r="G67" i="90"/>
  <c r="G74" i="90"/>
  <c r="G30" i="89"/>
  <c r="G38" i="89"/>
  <c r="G46" i="89"/>
  <c r="G53" i="89"/>
  <c r="G61" i="89"/>
  <c r="G70" i="89"/>
  <c r="G77" i="89"/>
  <c r="G32" i="88"/>
  <c r="G41" i="88"/>
  <c r="G49" i="88"/>
  <c r="G56" i="88"/>
  <c r="G64" i="88"/>
  <c r="G72" i="88"/>
  <c r="G34" i="87"/>
  <c r="G43" i="87"/>
  <c r="G51" i="87"/>
  <c r="G59" i="87"/>
  <c r="G67" i="87"/>
  <c r="G74" i="87"/>
  <c r="FA14" i="79"/>
  <c r="G91" i="85"/>
  <c r="G30" i="85"/>
  <c r="G38" i="85"/>
  <c r="G46" i="85"/>
  <c r="G53" i="85"/>
  <c r="G61" i="85"/>
  <c r="G70" i="85"/>
  <c r="G77" i="85"/>
  <c r="G32" i="94"/>
  <c r="G41" i="94"/>
  <c r="G49" i="94"/>
  <c r="G56" i="94"/>
  <c r="G64" i="94"/>
  <c r="G72" i="94"/>
  <c r="GI15" i="79"/>
  <c r="G33" i="102"/>
  <c r="G42" i="102"/>
  <c r="G50" i="102"/>
  <c r="G58" i="102"/>
  <c r="G66" i="102"/>
  <c r="G73" i="102"/>
  <c r="GI17" i="79"/>
  <c r="G102" i="101"/>
  <c r="G37" i="101"/>
  <c r="G44" i="101"/>
  <c r="G52" i="101"/>
  <c r="G60" i="101"/>
  <c r="G68" i="101"/>
  <c r="G76" i="101"/>
  <c r="G31" i="100"/>
  <c r="G39" i="100"/>
  <c r="G47" i="100"/>
  <c r="G55" i="100"/>
  <c r="G63" i="100"/>
  <c r="G71" i="100"/>
  <c r="G78" i="100"/>
  <c r="G33" i="99"/>
  <c r="G42" i="99"/>
  <c r="G50" i="99"/>
  <c r="G58" i="99"/>
  <c r="G66" i="99"/>
  <c r="G73" i="99"/>
  <c r="GI20" i="79"/>
  <c r="G102" i="98"/>
  <c r="G37" i="98"/>
  <c r="G44" i="98"/>
  <c r="G52" i="98"/>
  <c r="G60" i="98"/>
  <c r="G68" i="98"/>
  <c r="G76" i="98"/>
  <c r="G31" i="97"/>
  <c r="G39" i="97"/>
  <c r="G47" i="97"/>
  <c r="G55" i="97"/>
  <c r="G63" i="97"/>
  <c r="G71" i="97"/>
  <c r="G78" i="97"/>
  <c r="G32" i="96"/>
  <c r="G41" i="96"/>
  <c r="G49" i="96"/>
  <c r="G56" i="96"/>
  <c r="G64" i="96"/>
  <c r="G72" i="96"/>
  <c r="G34" i="95"/>
  <c r="G43" i="95"/>
  <c r="G51" i="95"/>
  <c r="G59" i="95"/>
  <c r="G67" i="95"/>
  <c r="G74" i="95"/>
  <c r="FA24" i="79"/>
  <c r="G91" i="93"/>
  <c r="G30" i="93"/>
  <c r="G38" i="93"/>
  <c r="G46" i="93"/>
  <c r="G53" i="93"/>
  <c r="G61" i="93"/>
  <c r="G70" i="93"/>
  <c r="G77" i="93"/>
  <c r="G32" i="92"/>
  <c r="G41" i="92"/>
  <c r="G49" i="92"/>
  <c r="G56" i="92"/>
  <c r="G64" i="92"/>
  <c r="G72" i="92"/>
  <c r="G34" i="91"/>
  <c r="G43" i="91"/>
  <c r="G51" i="91"/>
  <c r="G59" i="91"/>
  <c r="G67" i="91"/>
  <c r="G74" i="91"/>
  <c r="FA27" i="79"/>
  <c r="G91" i="83"/>
  <c r="G30" i="83"/>
  <c r="G38" i="83"/>
  <c r="G46" i="83"/>
  <c r="G53" i="83"/>
  <c r="G61" i="83"/>
  <c r="G70" i="83"/>
  <c r="G77" i="83"/>
  <c r="G32" i="110"/>
  <c r="G41" i="110"/>
  <c r="G49" i="110"/>
  <c r="G56" i="110"/>
  <c r="G64" i="110"/>
  <c r="G72" i="110"/>
  <c r="G34" i="112"/>
  <c r="G43" i="112"/>
  <c r="G51" i="112"/>
  <c r="G59" i="112"/>
  <c r="G67" i="112"/>
  <c r="G74" i="112"/>
  <c r="FA30" i="79"/>
  <c r="G91" i="111"/>
  <c r="G30" i="111"/>
  <c r="G38" i="111"/>
  <c r="G46" i="111"/>
  <c r="G53" i="111"/>
  <c r="G61" i="111"/>
  <c r="G70" i="111"/>
  <c r="G77" i="111"/>
  <c r="G32" i="109"/>
  <c r="G41" i="109"/>
  <c r="G49" i="109"/>
  <c r="G56" i="109"/>
  <c r="G64" i="109"/>
  <c r="G72" i="109"/>
  <c r="G34" i="108"/>
  <c r="G43" i="108"/>
  <c r="G51" i="108"/>
  <c r="G59" i="108"/>
  <c r="G67" i="108"/>
  <c r="G74" i="108"/>
  <c r="FA33" i="79"/>
  <c r="G91" i="107"/>
  <c r="G30" i="107"/>
  <c r="G38" i="107"/>
  <c r="G46" i="107"/>
  <c r="G53" i="107"/>
  <c r="G61" i="107"/>
  <c r="G70" i="107"/>
  <c r="G77" i="107"/>
  <c r="G31" i="106"/>
  <c r="G39" i="106"/>
  <c r="G47" i="106"/>
  <c r="G55" i="106"/>
  <c r="G63" i="106"/>
  <c r="G71" i="106"/>
  <c r="G78" i="106"/>
  <c r="G33" i="105"/>
  <c r="G42" i="105"/>
  <c r="G50" i="105"/>
  <c r="G58" i="105"/>
  <c r="G66" i="105"/>
  <c r="G73" i="105"/>
  <c r="G76" i="80"/>
  <c r="G31" i="81"/>
  <c r="G71" i="81"/>
  <c r="G58" i="82"/>
  <c r="G55" i="86"/>
  <c r="G42" i="90"/>
  <c r="G66" i="90"/>
  <c r="G37" i="89"/>
  <c r="G60" i="89"/>
  <c r="G31" i="88"/>
  <c r="G52" i="85"/>
  <c r="G68" i="85"/>
  <c r="G39" i="94"/>
  <c r="G71" i="94"/>
  <c r="G59" i="101"/>
  <c r="G30" i="100"/>
  <c r="G70" i="100"/>
  <c r="G51" i="98"/>
  <c r="G30" i="97"/>
  <c r="G55" i="96"/>
  <c r="G42" i="95"/>
  <c r="G66" i="95"/>
  <c r="G37" i="93"/>
  <c r="G68" i="93"/>
  <c r="G31" i="92"/>
  <c r="G55" i="110"/>
  <c r="G42" i="112"/>
  <c r="G66" i="112"/>
  <c r="G37" i="111"/>
  <c r="G60" i="111"/>
  <c r="G39" i="109"/>
  <c r="G42" i="108"/>
  <c r="G66" i="108"/>
  <c r="G37" i="107"/>
  <c r="G60" i="107"/>
  <c r="G30" i="106"/>
  <c r="G46" i="106"/>
  <c r="G61" i="106"/>
  <c r="G77" i="106"/>
  <c r="G32" i="105"/>
  <c r="G56" i="105"/>
  <c r="G72" i="105"/>
  <c r="G33" i="6"/>
  <c r="G42" i="6"/>
  <c r="G50" i="6"/>
  <c r="G58" i="6"/>
  <c r="G66" i="6"/>
  <c r="G73" i="6"/>
  <c r="G31" i="80"/>
  <c r="G39" i="80"/>
  <c r="G47" i="80"/>
  <c r="G55" i="80"/>
  <c r="G63" i="80"/>
  <c r="G71" i="80"/>
  <c r="G78" i="80"/>
  <c r="G33" i="81"/>
  <c r="G42" i="81"/>
  <c r="G50" i="81"/>
  <c r="G58" i="81"/>
  <c r="G66" i="81"/>
  <c r="G73" i="81"/>
  <c r="GI7" i="79"/>
  <c r="G102" i="82"/>
  <c r="G37" i="82"/>
  <c r="G44" i="82"/>
  <c r="G52" i="82"/>
  <c r="G60" i="82"/>
  <c r="G68" i="82"/>
  <c r="G76" i="82"/>
  <c r="G31" i="84"/>
  <c r="G39" i="84"/>
  <c r="G47" i="84"/>
  <c r="G55" i="84"/>
  <c r="G63" i="84"/>
  <c r="G71" i="84"/>
  <c r="G78" i="84"/>
  <c r="G33" i="86"/>
  <c r="G42" i="86"/>
  <c r="G50" i="86"/>
  <c r="G58" i="86"/>
  <c r="G66" i="86"/>
  <c r="G73" i="86"/>
  <c r="GI10" i="79"/>
  <c r="G102" i="90"/>
  <c r="G37" i="90"/>
  <c r="G44" i="90"/>
  <c r="G52" i="90"/>
  <c r="G60" i="90"/>
  <c r="G68" i="90"/>
  <c r="G76" i="90"/>
  <c r="G31" i="89"/>
  <c r="G39" i="89"/>
  <c r="G47" i="89"/>
  <c r="G55" i="89"/>
  <c r="G63" i="89"/>
  <c r="G71" i="89"/>
  <c r="G78" i="89"/>
  <c r="G33" i="88"/>
  <c r="G42" i="88"/>
  <c r="G50" i="88"/>
  <c r="G58" i="88"/>
  <c r="G66" i="88"/>
  <c r="G73" i="88"/>
  <c r="GI13" i="79"/>
  <c r="G102" i="87"/>
  <c r="G37" i="87"/>
  <c r="G44" i="87"/>
  <c r="G52" i="87"/>
  <c r="G60" i="87"/>
  <c r="G68" i="87"/>
  <c r="G76" i="87"/>
  <c r="G31" i="85"/>
  <c r="G39" i="85"/>
  <c r="G47" i="85"/>
  <c r="G55" i="85"/>
  <c r="G63" i="85"/>
  <c r="G71" i="85"/>
  <c r="G78" i="85"/>
  <c r="G33" i="94"/>
  <c r="G42" i="94"/>
  <c r="G50" i="94"/>
  <c r="G58" i="94"/>
  <c r="G66" i="94"/>
  <c r="G73" i="94"/>
  <c r="G34" i="102"/>
  <c r="G43" i="102"/>
  <c r="G51" i="102"/>
  <c r="G59" i="102"/>
  <c r="G67" i="102"/>
  <c r="G74" i="102"/>
  <c r="FA17" i="79"/>
  <c r="G91" i="101"/>
  <c r="G30" i="101"/>
  <c r="G38" i="101"/>
  <c r="G46" i="101"/>
  <c r="G53" i="101"/>
  <c r="G61" i="101"/>
  <c r="G70" i="101"/>
  <c r="G77" i="101"/>
  <c r="G32" i="100"/>
  <c r="G41" i="100"/>
  <c r="G49" i="100"/>
  <c r="G56" i="100"/>
  <c r="G64" i="100"/>
  <c r="G72" i="100"/>
  <c r="G34" i="99"/>
  <c r="G43" i="99"/>
  <c r="G51" i="99"/>
  <c r="G59" i="99"/>
  <c r="G67" i="99"/>
  <c r="G74" i="99"/>
  <c r="FA20" i="79"/>
  <c r="G91" i="98"/>
  <c r="G30" i="98"/>
  <c r="G38" i="98"/>
  <c r="G46" i="98"/>
  <c r="G53" i="98"/>
  <c r="G61" i="98"/>
  <c r="G70" i="98"/>
  <c r="G77" i="98"/>
  <c r="G32" i="97"/>
  <c r="G41" i="97"/>
  <c r="G49" i="97"/>
  <c r="G56" i="97"/>
  <c r="G64" i="97"/>
  <c r="G72" i="97"/>
  <c r="G33" i="96"/>
  <c r="G42" i="96"/>
  <c r="G50" i="96"/>
  <c r="G58" i="96"/>
  <c r="G66" i="96"/>
  <c r="G73" i="96"/>
  <c r="GI23" i="79"/>
  <c r="G102" i="95"/>
  <c r="G37" i="95"/>
  <c r="G44" i="95"/>
  <c r="G52" i="95"/>
  <c r="G60" i="95"/>
  <c r="G68" i="95"/>
  <c r="G76" i="95"/>
  <c r="G31" i="93"/>
  <c r="G39" i="93"/>
  <c r="G47" i="93"/>
  <c r="G55" i="93"/>
  <c r="G63" i="93"/>
  <c r="G71" i="93"/>
  <c r="G78" i="93"/>
  <c r="G33" i="92"/>
  <c r="G42" i="92"/>
  <c r="G50" i="92"/>
  <c r="G58" i="92"/>
  <c r="G66" i="92"/>
  <c r="G73" i="92"/>
  <c r="GI26" i="79"/>
  <c r="G102" i="91"/>
  <c r="G37" i="91"/>
  <c r="G44" i="91"/>
  <c r="G52" i="91"/>
  <c r="G60" i="91"/>
  <c r="G68" i="91"/>
  <c r="G76" i="91"/>
  <c r="G31" i="83"/>
  <c r="G39" i="83"/>
  <c r="G47" i="83"/>
  <c r="G55" i="83"/>
  <c r="G63" i="83"/>
  <c r="G71" i="83"/>
  <c r="G78" i="83"/>
  <c r="G33" i="110"/>
  <c r="G42" i="110"/>
  <c r="G50" i="110"/>
  <c r="G58" i="110"/>
  <c r="G66" i="110"/>
  <c r="G73" i="110"/>
  <c r="GI29" i="79"/>
  <c r="G102" i="112"/>
  <c r="G37" i="112"/>
  <c r="G44" i="112"/>
  <c r="G52" i="112"/>
  <c r="G60" i="112"/>
  <c r="G68" i="112"/>
  <c r="G76" i="112"/>
  <c r="G31" i="111"/>
  <c r="G39" i="111"/>
  <c r="G47" i="111"/>
  <c r="G55" i="111"/>
  <c r="G63" i="111"/>
  <c r="G71" i="111"/>
  <c r="G78" i="111"/>
  <c r="G33" i="109"/>
  <c r="G42" i="109"/>
  <c r="G50" i="109"/>
  <c r="G58" i="109"/>
  <c r="G66" i="109"/>
  <c r="G73" i="109"/>
  <c r="GI32" i="79"/>
  <c r="G102" i="108"/>
  <c r="G37" i="108"/>
  <c r="G44" i="108"/>
  <c r="G52" i="108"/>
  <c r="G60" i="108"/>
  <c r="G68" i="108"/>
  <c r="G76" i="108"/>
  <c r="G31" i="107"/>
  <c r="G39" i="107"/>
  <c r="G47" i="107"/>
  <c r="G55" i="107"/>
  <c r="G63" i="107"/>
  <c r="G71" i="107"/>
  <c r="G78" i="107"/>
  <c r="G32" i="106"/>
  <c r="G41" i="106"/>
  <c r="G49" i="106"/>
  <c r="G56" i="106"/>
  <c r="G64" i="106"/>
  <c r="G72" i="106"/>
  <c r="G34" i="105"/>
  <c r="G43" i="105"/>
  <c r="G51" i="105"/>
  <c r="G59" i="105"/>
  <c r="G67" i="105"/>
  <c r="G74" i="105"/>
  <c r="G63" i="81"/>
  <c r="G44" i="84"/>
  <c r="G76" i="84"/>
  <c r="G63" i="86"/>
  <c r="G44" i="89"/>
  <c r="G68" i="89"/>
  <c r="G39" i="88"/>
  <c r="G42" i="87"/>
  <c r="G50" i="87"/>
  <c r="G73" i="87"/>
  <c r="GI14" i="79"/>
  <c r="G102" i="85"/>
  <c r="G60" i="85"/>
  <c r="G47" i="94"/>
  <c r="G53" i="100"/>
  <c r="G41" i="99"/>
  <c r="G56" i="99"/>
  <c r="G72" i="99"/>
  <c r="G34" i="98"/>
  <c r="G59" i="98"/>
  <c r="G74" i="98"/>
  <c r="G38" i="97"/>
  <c r="G61" i="97"/>
  <c r="G31" i="96"/>
  <c r="GI24" i="79"/>
  <c r="GK24" i="79" s="1"/>
  <c r="G102" i="93"/>
  <c r="G60" i="93"/>
  <c r="G39" i="92"/>
  <c r="G78" i="92"/>
  <c r="G50" i="91"/>
  <c r="G63" i="110"/>
  <c r="G44" i="111"/>
  <c r="G68" i="111"/>
  <c r="G55" i="109"/>
  <c r="G58" i="108"/>
  <c r="G73" i="108"/>
  <c r="G44" i="107"/>
  <c r="FA34" i="79"/>
  <c r="G91" i="106"/>
  <c r="G38" i="106"/>
  <c r="G70" i="106"/>
  <c r="G41" i="105"/>
  <c r="G34" i="6"/>
  <c r="G43" i="6"/>
  <c r="G51" i="6"/>
  <c r="G59" i="6"/>
  <c r="G67" i="6"/>
  <c r="G74" i="6"/>
  <c r="FA5" i="79"/>
  <c r="G91" i="80"/>
  <c r="G32" i="80"/>
  <c r="G41" i="80"/>
  <c r="G49" i="80"/>
  <c r="G56" i="80"/>
  <c r="G64" i="80"/>
  <c r="G72" i="80"/>
  <c r="G34" i="81"/>
  <c r="G43" i="81"/>
  <c r="G51" i="81"/>
  <c r="G59" i="81"/>
  <c r="G67" i="81"/>
  <c r="G74" i="81"/>
  <c r="FA7" i="79"/>
  <c r="G91" i="82"/>
  <c r="G30" i="82"/>
  <c r="G38" i="82"/>
  <c r="G46" i="82"/>
  <c r="G53" i="82"/>
  <c r="G61" i="82"/>
  <c r="G70" i="82"/>
  <c r="G77" i="82"/>
  <c r="G32" i="84"/>
  <c r="G41" i="84"/>
  <c r="G49" i="84"/>
  <c r="G56" i="84"/>
  <c r="G64" i="84"/>
  <c r="G72" i="84"/>
  <c r="G34" i="86"/>
  <c r="G43" i="86"/>
  <c r="G51" i="86"/>
  <c r="G59" i="86"/>
  <c r="G67" i="86"/>
  <c r="G74" i="86"/>
  <c r="FA10" i="79"/>
  <c r="G91" i="90"/>
  <c r="G30" i="90"/>
  <c r="G38" i="90"/>
  <c r="G46" i="90"/>
  <c r="G53" i="90"/>
  <c r="G61" i="90"/>
  <c r="G70" i="90"/>
  <c r="G77" i="90"/>
  <c r="G32" i="89"/>
  <c r="G41" i="89"/>
  <c r="G49" i="89"/>
  <c r="G56" i="89"/>
  <c r="G64" i="89"/>
  <c r="G72" i="89"/>
  <c r="G34" i="88"/>
  <c r="G43" i="88"/>
  <c r="G51" i="88"/>
  <c r="G59" i="88"/>
  <c r="G67" i="88"/>
  <c r="G74" i="88"/>
  <c r="FA13" i="79"/>
  <c r="G91" i="87"/>
  <c r="G30" i="87"/>
  <c r="G38" i="87"/>
  <c r="G46" i="87"/>
  <c r="G53" i="87"/>
  <c r="G61" i="87"/>
  <c r="G70" i="87"/>
  <c r="G77" i="87"/>
  <c r="G32" i="85"/>
  <c r="G41" i="85"/>
  <c r="G49" i="85"/>
  <c r="G56" i="85"/>
  <c r="G64" i="85"/>
  <c r="G72" i="85"/>
  <c r="G34" i="94"/>
  <c r="G43" i="94"/>
  <c r="G51" i="94"/>
  <c r="G59" i="94"/>
  <c r="G67" i="94"/>
  <c r="G74" i="94"/>
  <c r="GI16" i="79"/>
  <c r="G102" i="102"/>
  <c r="G37" i="102"/>
  <c r="G44" i="102"/>
  <c r="G52" i="102"/>
  <c r="G60" i="102"/>
  <c r="G68" i="102"/>
  <c r="G76" i="102"/>
  <c r="G31" i="101"/>
  <c r="G39" i="101"/>
  <c r="G47" i="101"/>
  <c r="G55" i="101"/>
  <c r="G63" i="101"/>
  <c r="G71" i="101"/>
  <c r="G78" i="101"/>
  <c r="G33" i="100"/>
  <c r="G42" i="100"/>
  <c r="G50" i="100"/>
  <c r="G58" i="100"/>
  <c r="G66" i="100"/>
  <c r="G73" i="100"/>
  <c r="GI19" i="79"/>
  <c r="G102" i="99"/>
  <c r="G37" i="99"/>
  <c r="G44" i="99"/>
  <c r="G52" i="99"/>
  <c r="G60" i="99"/>
  <c r="G68" i="99"/>
  <c r="G76" i="99"/>
  <c r="G31" i="98"/>
  <c r="G39" i="98"/>
  <c r="G47" i="98"/>
  <c r="G55" i="98"/>
  <c r="G63" i="98"/>
  <c r="G71" i="98"/>
  <c r="G78" i="98"/>
  <c r="G33" i="97"/>
  <c r="G42" i="97"/>
  <c r="G50" i="97"/>
  <c r="G58" i="97"/>
  <c r="G66" i="97"/>
  <c r="G73" i="97"/>
  <c r="G34" i="96"/>
  <c r="G43" i="96"/>
  <c r="G51" i="96"/>
  <c r="G59" i="96"/>
  <c r="G67" i="96"/>
  <c r="G74" i="96"/>
  <c r="FA23" i="79"/>
  <c r="G35" i="95" s="1"/>
  <c r="G91" i="95"/>
  <c r="G30" i="95"/>
  <c r="G38" i="95"/>
  <c r="G46" i="95"/>
  <c r="G53" i="95"/>
  <c r="G61" i="95"/>
  <c r="G70" i="95"/>
  <c r="G77" i="95"/>
  <c r="G32" i="93"/>
  <c r="G41" i="93"/>
  <c r="G49" i="93"/>
  <c r="G56" i="93"/>
  <c r="G64" i="93"/>
  <c r="G72" i="93"/>
  <c r="G34" i="92"/>
  <c r="G43" i="92"/>
  <c r="G51" i="92"/>
  <c r="G59" i="92"/>
  <c r="G67" i="92"/>
  <c r="G74" i="92"/>
  <c r="FA26" i="79"/>
  <c r="G91" i="91"/>
  <c r="G30" i="91"/>
  <c r="G38" i="91"/>
  <c r="G46" i="91"/>
  <c r="G53" i="91"/>
  <c r="G61" i="91"/>
  <c r="G70" i="91"/>
  <c r="G77" i="91"/>
  <c r="G32" i="83"/>
  <c r="G41" i="83"/>
  <c r="G49" i="83"/>
  <c r="G56" i="83"/>
  <c r="G64" i="83"/>
  <c r="G72" i="83"/>
  <c r="G34" i="110"/>
  <c r="G43" i="110"/>
  <c r="G51" i="110"/>
  <c r="G59" i="110"/>
  <c r="G67" i="110"/>
  <c r="G74" i="110"/>
  <c r="G30" i="112"/>
  <c r="G38" i="112"/>
  <c r="G46" i="112"/>
  <c r="G53" i="112"/>
  <c r="G61" i="112"/>
  <c r="G70" i="112"/>
  <c r="G77" i="112"/>
  <c r="G32" i="111"/>
  <c r="G41" i="111"/>
  <c r="G49" i="111"/>
  <c r="G56" i="111"/>
  <c r="G64" i="111"/>
  <c r="G72" i="111"/>
  <c r="G34" i="109"/>
  <c r="G43" i="109"/>
  <c r="G51" i="109"/>
  <c r="G59" i="109"/>
  <c r="G67" i="109"/>
  <c r="G74" i="109"/>
  <c r="FA32" i="79"/>
  <c r="G91" i="108"/>
  <c r="G30" i="108"/>
  <c r="G38" i="108"/>
  <c r="G46" i="108"/>
  <c r="G53" i="108"/>
  <c r="G61" i="108"/>
  <c r="G70" i="108"/>
  <c r="G77" i="108"/>
  <c r="G32" i="107"/>
  <c r="G41" i="107"/>
  <c r="G49" i="107"/>
  <c r="G56" i="107"/>
  <c r="G64" i="107"/>
  <c r="G72" i="107"/>
  <c r="GI33" i="79"/>
  <c r="G33" i="106"/>
  <c r="G42" i="106"/>
  <c r="G50" i="106"/>
  <c r="G58" i="106"/>
  <c r="G66" i="106"/>
  <c r="G73" i="106"/>
  <c r="GI35" i="79"/>
  <c r="G102" i="105"/>
  <c r="G37" i="105"/>
  <c r="G44" i="105"/>
  <c r="G52" i="105"/>
  <c r="G60" i="105"/>
  <c r="G68" i="105"/>
  <c r="G76" i="105"/>
  <c r="G68" i="80"/>
  <c r="G47" i="81"/>
  <c r="G50" i="82"/>
  <c r="G73" i="82"/>
  <c r="G37" i="84"/>
  <c r="G60" i="84"/>
  <c r="G31" i="86"/>
  <c r="G52" i="89"/>
  <c r="G76" i="89"/>
  <c r="G47" i="88"/>
  <c r="G78" i="88"/>
  <c r="G58" i="87"/>
  <c r="G37" i="85"/>
  <c r="G76" i="85"/>
  <c r="G41" i="102"/>
  <c r="G64" i="102"/>
  <c r="G43" i="101"/>
  <c r="G67" i="101"/>
  <c r="G46" i="100"/>
  <c r="G53" i="97"/>
  <c r="G77" i="97"/>
  <c r="G63" i="96"/>
  <c r="G52" i="93"/>
  <c r="G76" i="93"/>
  <c r="G47" i="92"/>
  <c r="G58" i="91"/>
  <c r="G37" i="83"/>
  <c r="G60" i="83"/>
  <c r="G39" i="110"/>
  <c r="G78" i="110"/>
  <c r="G33" i="112"/>
  <c r="G50" i="112"/>
  <c r="G73" i="112"/>
  <c r="GI30" i="79"/>
  <c r="GK30" i="79" s="1"/>
  <c r="G102" i="111"/>
  <c r="G31" i="109"/>
  <c r="G78" i="109"/>
  <c r="G50" i="108"/>
  <c r="G53" i="106"/>
  <c r="G64" i="105"/>
  <c r="GI4" i="79"/>
  <c r="G102" i="6"/>
  <c r="G37" i="6"/>
  <c r="G44" i="6"/>
  <c r="G52" i="6"/>
  <c r="G60" i="6"/>
  <c r="G68" i="6"/>
  <c r="G76" i="6"/>
  <c r="G33" i="80"/>
  <c r="G42" i="80"/>
  <c r="G50" i="80"/>
  <c r="G58" i="80"/>
  <c r="G66" i="80"/>
  <c r="G73" i="80"/>
  <c r="GI6" i="79"/>
  <c r="G102" i="81"/>
  <c r="G37" i="81"/>
  <c r="G44" i="81"/>
  <c r="G52" i="81"/>
  <c r="G60" i="81"/>
  <c r="G68" i="81"/>
  <c r="G76" i="81"/>
  <c r="G31" i="82"/>
  <c r="G39" i="82"/>
  <c r="G47" i="82"/>
  <c r="G55" i="82"/>
  <c r="G63" i="82"/>
  <c r="G71" i="82"/>
  <c r="G78" i="82"/>
  <c r="G33" i="84"/>
  <c r="G42" i="84"/>
  <c r="G50" i="84"/>
  <c r="G58" i="84"/>
  <c r="G66" i="84"/>
  <c r="G73" i="84"/>
  <c r="GI9" i="79"/>
  <c r="G102" i="86"/>
  <c r="G37" i="86"/>
  <c r="G44" i="86"/>
  <c r="G52" i="86"/>
  <c r="G60" i="86"/>
  <c r="G68" i="86"/>
  <c r="G76" i="86"/>
  <c r="G31" i="90"/>
  <c r="G39" i="90"/>
  <c r="G47" i="90"/>
  <c r="G55" i="90"/>
  <c r="G63" i="90"/>
  <c r="G71" i="90"/>
  <c r="G78" i="90"/>
  <c r="G33" i="89"/>
  <c r="G42" i="89"/>
  <c r="G50" i="89"/>
  <c r="G58" i="89"/>
  <c r="G66" i="89"/>
  <c r="G73" i="89"/>
  <c r="GI12" i="79"/>
  <c r="G102" i="88"/>
  <c r="G37" i="88"/>
  <c r="G44" i="88"/>
  <c r="G52" i="88"/>
  <c r="G60" i="88"/>
  <c r="G68" i="88"/>
  <c r="G76" i="88"/>
  <c r="G31" i="87"/>
  <c r="G39" i="87"/>
  <c r="G47" i="87"/>
  <c r="G55" i="87"/>
  <c r="G63" i="87"/>
  <c r="G71" i="87"/>
  <c r="G78" i="87"/>
  <c r="G33" i="85"/>
  <c r="G42" i="85"/>
  <c r="G50" i="85"/>
  <c r="G58" i="85"/>
  <c r="G66" i="85"/>
  <c r="G73" i="85"/>
  <c r="G37" i="94"/>
  <c r="G44" i="94"/>
  <c r="G52" i="94"/>
  <c r="G60" i="94"/>
  <c r="G68" i="94"/>
  <c r="G76" i="94"/>
  <c r="FA16" i="79"/>
  <c r="GK16" i="79" s="1"/>
  <c r="G91" i="102"/>
  <c r="G30" i="102"/>
  <c r="G38" i="102"/>
  <c r="G46" i="102"/>
  <c r="G53" i="102"/>
  <c r="G61" i="102"/>
  <c r="G70" i="102"/>
  <c r="G77" i="102"/>
  <c r="G32" i="101"/>
  <c r="G41" i="101"/>
  <c r="G49" i="101"/>
  <c r="G56" i="101"/>
  <c r="G64" i="101"/>
  <c r="G72" i="101"/>
  <c r="G34" i="100"/>
  <c r="G43" i="100"/>
  <c r="G51" i="100"/>
  <c r="G59" i="100"/>
  <c r="G67" i="100"/>
  <c r="G74" i="100"/>
  <c r="FA19" i="79"/>
  <c r="G91" i="99"/>
  <c r="G30" i="99"/>
  <c r="G38" i="99"/>
  <c r="G46" i="99"/>
  <c r="G53" i="99"/>
  <c r="G61" i="99"/>
  <c r="G70" i="99"/>
  <c r="G77" i="99"/>
  <c r="G32" i="98"/>
  <c r="G41" i="98"/>
  <c r="G49" i="98"/>
  <c r="G56" i="98"/>
  <c r="G64" i="98"/>
  <c r="G72" i="98"/>
  <c r="G34" i="97"/>
  <c r="G43" i="97"/>
  <c r="G51" i="97"/>
  <c r="G59" i="97"/>
  <c r="G67" i="97"/>
  <c r="G74" i="97"/>
  <c r="GI22" i="79"/>
  <c r="G102" i="96"/>
  <c r="G37" i="96"/>
  <c r="G44" i="96"/>
  <c r="G52" i="96"/>
  <c r="G60" i="96"/>
  <c r="G68" i="96"/>
  <c r="G76" i="96"/>
  <c r="G31" i="95"/>
  <c r="G39" i="95"/>
  <c r="G47" i="95"/>
  <c r="G55" i="95"/>
  <c r="G63" i="95"/>
  <c r="G71" i="95"/>
  <c r="G78" i="95"/>
  <c r="G33" i="93"/>
  <c r="G42" i="93"/>
  <c r="G50" i="93"/>
  <c r="G58" i="93"/>
  <c r="G66" i="93"/>
  <c r="G73" i="93"/>
  <c r="GI25" i="79"/>
  <c r="G102" i="92"/>
  <c r="G37" i="92"/>
  <c r="G44" i="92"/>
  <c r="G52" i="92"/>
  <c r="G60" i="92"/>
  <c r="G68" i="92"/>
  <c r="G76" i="92"/>
  <c r="G31" i="91"/>
  <c r="G39" i="91"/>
  <c r="G47" i="91"/>
  <c r="G55" i="91"/>
  <c r="G63" i="91"/>
  <c r="G71" i="91"/>
  <c r="G78" i="91"/>
  <c r="G33" i="83"/>
  <c r="G42" i="83"/>
  <c r="G50" i="83"/>
  <c r="G58" i="83"/>
  <c r="G66" i="83"/>
  <c r="G73" i="83"/>
  <c r="GI28" i="79"/>
  <c r="G102" i="110"/>
  <c r="G37" i="110"/>
  <c r="G44" i="110"/>
  <c r="G52" i="110"/>
  <c r="G60" i="110"/>
  <c r="G68" i="110"/>
  <c r="G76" i="110"/>
  <c r="G31" i="112"/>
  <c r="G39" i="112"/>
  <c r="G47" i="112"/>
  <c r="G55" i="112"/>
  <c r="G63" i="112"/>
  <c r="G71" i="112"/>
  <c r="G78" i="112"/>
  <c r="G33" i="111"/>
  <c r="G42" i="111"/>
  <c r="G50" i="111"/>
  <c r="G58" i="111"/>
  <c r="G66" i="111"/>
  <c r="G73" i="111"/>
  <c r="GI31" i="79"/>
  <c r="G102" i="109"/>
  <c r="G37" i="109"/>
  <c r="G44" i="109"/>
  <c r="G52" i="109"/>
  <c r="G60" i="109"/>
  <c r="G68" i="109"/>
  <c r="G76" i="109"/>
  <c r="G31" i="108"/>
  <c r="G39" i="108"/>
  <c r="G47" i="108"/>
  <c r="G55" i="108"/>
  <c r="G63" i="108"/>
  <c r="G71" i="108"/>
  <c r="G78" i="108"/>
  <c r="G33" i="107"/>
  <c r="G42" i="107"/>
  <c r="G50" i="107"/>
  <c r="G58" i="107"/>
  <c r="G66" i="107"/>
  <c r="G73" i="107"/>
  <c r="G34" i="106"/>
  <c r="G43" i="106"/>
  <c r="G51" i="106"/>
  <c r="G59" i="106"/>
  <c r="G67" i="106"/>
  <c r="G74" i="106"/>
  <c r="FA35" i="79"/>
  <c r="G35" i="105" s="1"/>
  <c r="G91" i="105"/>
  <c r="G30" i="105"/>
  <c r="G38" i="105"/>
  <c r="G46" i="105"/>
  <c r="G53" i="105"/>
  <c r="G61" i="105"/>
  <c r="G70" i="105"/>
  <c r="G77" i="105"/>
  <c r="G55" i="81"/>
  <c r="G42" i="82"/>
  <c r="G66" i="82"/>
  <c r="GI8" i="79"/>
  <c r="G102" i="84"/>
  <c r="G47" i="86"/>
  <c r="G71" i="86"/>
  <c r="G58" i="90"/>
  <c r="G63" i="88"/>
  <c r="G44" i="85"/>
  <c r="G55" i="94"/>
  <c r="G78" i="94"/>
  <c r="G32" i="102"/>
  <c r="G56" i="102"/>
  <c r="G72" i="102"/>
  <c r="G34" i="101"/>
  <c r="FA18" i="79"/>
  <c r="G91" i="100"/>
  <c r="G38" i="100"/>
  <c r="G61" i="100"/>
  <c r="G77" i="100"/>
  <c r="G49" i="99"/>
  <c r="G67" i="98"/>
  <c r="G47" i="96"/>
  <c r="G71" i="96"/>
  <c r="G58" i="95"/>
  <c r="G63" i="92"/>
  <c r="G44" i="83"/>
  <c r="G76" i="83"/>
  <c r="G47" i="110"/>
  <c r="G71" i="110"/>
  <c r="G58" i="112"/>
  <c r="G63" i="109"/>
  <c r="G76" i="107"/>
  <c r="G30" i="6"/>
  <c r="G38" i="6"/>
  <c r="G46" i="6"/>
  <c r="G53" i="6"/>
  <c r="G61" i="6"/>
  <c r="G70" i="6"/>
  <c r="G77" i="6"/>
  <c r="G34" i="80"/>
  <c r="G43" i="80"/>
  <c r="G51" i="80"/>
  <c r="G59" i="80"/>
  <c r="G67" i="80"/>
  <c r="G74" i="80"/>
  <c r="FA6" i="79"/>
  <c r="G91" i="81"/>
  <c r="G30" i="81"/>
  <c r="G38" i="81"/>
  <c r="G46" i="81"/>
  <c r="G53" i="81"/>
  <c r="G61" i="81"/>
  <c r="G70" i="81"/>
  <c r="G77" i="81"/>
  <c r="G32" i="82"/>
  <c r="G41" i="82"/>
  <c r="G49" i="82"/>
  <c r="G56" i="82"/>
  <c r="G64" i="82"/>
  <c r="G72" i="82"/>
  <c r="G34" i="84"/>
  <c r="G43" i="84"/>
  <c r="G51" i="84"/>
  <c r="G59" i="84"/>
  <c r="G67" i="84"/>
  <c r="G74" i="84"/>
  <c r="FA9" i="79"/>
  <c r="G91" i="86"/>
  <c r="G30" i="86"/>
  <c r="G38" i="86"/>
  <c r="G46" i="86"/>
  <c r="G53" i="86"/>
  <c r="G61" i="86"/>
  <c r="G70" i="86"/>
  <c r="G77" i="86"/>
  <c r="G32" i="90"/>
  <c r="G41" i="90"/>
  <c r="G49" i="90"/>
  <c r="G56" i="90"/>
  <c r="G64" i="90"/>
  <c r="G72" i="90"/>
  <c r="G34" i="89"/>
  <c r="G43" i="89"/>
  <c r="G51" i="89"/>
  <c r="G59" i="89"/>
  <c r="G67" i="89"/>
  <c r="G74" i="89"/>
  <c r="FA12" i="79"/>
  <c r="G91" i="88"/>
  <c r="G30" i="88"/>
  <c r="G38" i="88"/>
  <c r="G46" i="88"/>
  <c r="G53" i="88"/>
  <c r="G61" i="88"/>
  <c r="G70" i="88"/>
  <c r="G77" i="88"/>
  <c r="G32" i="87"/>
  <c r="G41" i="87"/>
  <c r="G49" i="87"/>
  <c r="G56" i="87"/>
  <c r="G64" i="87"/>
  <c r="G72" i="87"/>
  <c r="G34" i="85"/>
  <c r="G43" i="85"/>
  <c r="G51" i="85"/>
  <c r="G59" i="85"/>
  <c r="G67" i="85"/>
  <c r="G74" i="85"/>
  <c r="FA15" i="79"/>
  <c r="G91" i="94"/>
  <c r="G30" i="94"/>
  <c r="G38" i="94"/>
  <c r="G46" i="94"/>
  <c r="G53" i="94"/>
  <c r="G61" i="94"/>
  <c r="G70" i="94"/>
  <c r="G77" i="94"/>
  <c r="G31" i="102"/>
  <c r="G39" i="102"/>
  <c r="G47" i="102"/>
  <c r="G55" i="102"/>
  <c r="G63" i="102"/>
  <c r="G71" i="102"/>
  <c r="G78" i="102"/>
  <c r="G33" i="101"/>
  <c r="G42" i="101"/>
  <c r="G50" i="101"/>
  <c r="G58" i="101"/>
  <c r="G66" i="101"/>
  <c r="G73" i="101"/>
  <c r="GI18" i="79"/>
  <c r="G102" i="100"/>
  <c r="G37" i="100"/>
  <c r="G44" i="100"/>
  <c r="G52" i="100"/>
  <c r="G60" i="100"/>
  <c r="G68" i="100"/>
  <c r="G76" i="100"/>
  <c r="G31" i="99"/>
  <c r="G39" i="99"/>
  <c r="G47" i="99"/>
  <c r="G55" i="99"/>
  <c r="G63" i="99"/>
  <c r="G71" i="99"/>
  <c r="G78" i="99"/>
  <c r="G33" i="98"/>
  <c r="G42" i="98"/>
  <c r="G50" i="98"/>
  <c r="G58" i="98"/>
  <c r="G66" i="98"/>
  <c r="G73" i="98"/>
  <c r="G37" i="97"/>
  <c r="G44" i="97"/>
  <c r="G52" i="97"/>
  <c r="G60" i="97"/>
  <c r="G68" i="97"/>
  <c r="G76" i="97"/>
  <c r="FA22" i="79"/>
  <c r="G91" i="96"/>
  <c r="G30" i="96"/>
  <c r="G38" i="96"/>
  <c r="G46" i="96"/>
  <c r="G53" i="96"/>
  <c r="G61" i="96"/>
  <c r="G70" i="96"/>
  <c r="G77" i="96"/>
  <c r="G32" i="95"/>
  <c r="G41" i="95"/>
  <c r="G49" i="95"/>
  <c r="G56" i="95"/>
  <c r="G64" i="95"/>
  <c r="G72" i="95"/>
  <c r="G34" i="93"/>
  <c r="G43" i="93"/>
  <c r="G51" i="93"/>
  <c r="G59" i="93"/>
  <c r="G67" i="93"/>
  <c r="G74" i="93"/>
  <c r="FA25" i="79"/>
  <c r="G91" i="92"/>
  <c r="G30" i="92"/>
  <c r="G38" i="92"/>
  <c r="G46" i="92"/>
  <c r="G53" i="92"/>
  <c r="G61" i="92"/>
  <c r="G70" i="92"/>
  <c r="G77" i="92"/>
  <c r="G32" i="91"/>
  <c r="G41" i="91"/>
  <c r="G49" i="91"/>
  <c r="G56" i="91"/>
  <c r="G64" i="91"/>
  <c r="G72" i="91"/>
  <c r="G34" i="83"/>
  <c r="G43" i="83"/>
  <c r="G51" i="83"/>
  <c r="G59" i="83"/>
  <c r="G67" i="83"/>
  <c r="G74" i="83"/>
  <c r="FA28" i="79"/>
  <c r="GK28" i="79" s="1"/>
  <c r="G91" i="110"/>
  <c r="G30" i="110"/>
  <c r="G38" i="110"/>
  <c r="G46" i="110"/>
  <c r="G53" i="110"/>
  <c r="G61" i="110"/>
  <c r="G70" i="110"/>
  <c r="G77" i="110"/>
  <c r="G32" i="112"/>
  <c r="G41" i="112"/>
  <c r="G49" i="112"/>
  <c r="G56" i="112"/>
  <c r="G64" i="112"/>
  <c r="G72" i="112"/>
  <c r="G34" i="111"/>
  <c r="G43" i="111"/>
  <c r="G51" i="111"/>
  <c r="G59" i="111"/>
  <c r="G67" i="111"/>
  <c r="G74" i="111"/>
  <c r="FA31" i="79"/>
  <c r="G91" i="109"/>
  <c r="G30" i="109"/>
  <c r="G38" i="109"/>
  <c r="G46" i="109"/>
  <c r="G53" i="109"/>
  <c r="G61" i="109"/>
  <c r="G70" i="109"/>
  <c r="G77" i="109"/>
  <c r="G32" i="108"/>
  <c r="G41" i="108"/>
  <c r="G49" i="108"/>
  <c r="G56" i="108"/>
  <c r="G64" i="108"/>
  <c r="G72" i="108"/>
  <c r="G34" i="107"/>
  <c r="G43" i="107"/>
  <c r="G51" i="107"/>
  <c r="G59" i="107"/>
  <c r="G67" i="107"/>
  <c r="G74" i="107"/>
  <c r="GI34" i="79"/>
  <c r="GK34" i="79" s="1"/>
  <c r="G102" i="106"/>
  <c r="G37" i="106"/>
  <c r="G44" i="106"/>
  <c r="G52" i="106"/>
  <c r="G60" i="106"/>
  <c r="G68" i="106"/>
  <c r="G76" i="106"/>
  <c r="G31" i="105"/>
  <c r="G39" i="105"/>
  <c r="G47" i="105"/>
  <c r="G55" i="105"/>
  <c r="G63" i="105"/>
  <c r="G71" i="105"/>
  <c r="G78" i="105"/>
  <c r="ES26" i="79"/>
  <c r="ES23" i="79"/>
  <c r="ES35" i="79"/>
  <c r="ES12" i="79"/>
  <c r="ES15" i="79"/>
  <c r="ES28" i="79"/>
  <c r="ES20" i="79"/>
  <c r="ES13" i="79"/>
  <c r="ES10" i="79"/>
  <c r="ES31" i="79"/>
  <c r="ES8" i="79"/>
  <c r="ES30" i="79"/>
  <c r="ES33" i="79"/>
  <c r="GK17" i="79"/>
  <c r="G35" i="101"/>
  <c r="ES17" i="79"/>
  <c r="GI5" i="79"/>
  <c r="G102" i="80"/>
  <c r="DG36" i="79"/>
  <c r="FA4" i="79"/>
  <c r="ES11" i="79"/>
  <c r="GK6" i="79"/>
  <c r="FY36" i="79"/>
  <c r="FM36" i="79"/>
  <c r="BG36" i="79"/>
  <c r="ES5" i="79"/>
  <c r="FZ36" i="79"/>
  <c r="DA36" i="79"/>
  <c r="FT36" i="79"/>
  <c r="FN36" i="79"/>
  <c r="FH36" i="79"/>
  <c r="GF36" i="79"/>
  <c r="DO36" i="79"/>
  <c r="CD36" i="79"/>
  <c r="FB36" i="79"/>
  <c r="AS36" i="79"/>
  <c r="EV36" i="79"/>
  <c r="FA11" i="79"/>
  <c r="FA29" i="79"/>
  <c r="ES29" i="79"/>
  <c r="FG36" i="79"/>
  <c r="FS36" i="79"/>
  <c r="GE36" i="79"/>
  <c r="EZ36" i="79"/>
  <c r="FF36" i="79"/>
  <c r="FL36" i="79"/>
  <c r="FR36" i="79"/>
  <c r="FX36" i="79"/>
  <c r="GD36" i="79"/>
  <c r="GK3" i="79"/>
  <c r="BO36" i="79"/>
  <c r="DX36" i="79"/>
  <c r="ES6" i="79"/>
  <c r="ES25" i="79"/>
  <c r="EW36" i="79"/>
  <c r="FC36" i="79"/>
  <c r="FI36" i="79"/>
  <c r="FO36" i="79"/>
  <c r="FU36" i="79"/>
  <c r="GA36" i="79"/>
  <c r="GG36" i="79"/>
  <c r="ES21" i="79"/>
  <c r="ES22" i="79"/>
  <c r="AC36" i="79"/>
  <c r="EI36" i="79"/>
  <c r="ES9" i="79"/>
  <c r="ES4" i="79"/>
  <c r="R36" i="79"/>
  <c r="ES24" i="79"/>
  <c r="EX36" i="79"/>
  <c r="FD36" i="79"/>
  <c r="FJ36" i="79"/>
  <c r="FP36" i="79"/>
  <c r="FV36" i="79"/>
  <c r="GB36" i="79"/>
  <c r="GH36" i="79"/>
  <c r="ES18" i="79"/>
  <c r="ES19" i="79"/>
  <c r="ER36" i="79"/>
  <c r="ES27" i="79"/>
  <c r="CM36" i="79"/>
  <c r="ES7" i="79"/>
  <c r="EY36" i="79"/>
  <c r="FE36" i="79"/>
  <c r="FK36" i="79"/>
  <c r="FQ36" i="79"/>
  <c r="FW36" i="79"/>
  <c r="GC36" i="79"/>
  <c r="ES14" i="79"/>
  <c r="ES16" i="79"/>
  <c r="ES32" i="79"/>
  <c r="ES34" i="79"/>
  <c r="GK27" i="79" l="1"/>
  <c r="GK9" i="79"/>
  <c r="GK32" i="79"/>
  <c r="GK4" i="79"/>
  <c r="GK13" i="79"/>
  <c r="GK31" i="79"/>
  <c r="GK10" i="79"/>
  <c r="GK7" i="79"/>
  <c r="GK26" i="79"/>
  <c r="GK21" i="79"/>
  <c r="GK23" i="79"/>
  <c r="GK14" i="79"/>
  <c r="GK19" i="79"/>
  <c r="GK15" i="79"/>
  <c r="GK33" i="79"/>
  <c r="GK18" i="79"/>
  <c r="GK8" i="79"/>
  <c r="GK22" i="79"/>
  <c r="G35" i="80"/>
  <c r="G80" i="80"/>
  <c r="G80" i="102"/>
  <c r="G35" i="90"/>
  <c r="G80" i="85"/>
  <c r="G80" i="95"/>
  <c r="G80" i="90"/>
  <c r="G35" i="92"/>
  <c r="G35" i="88"/>
  <c r="G80" i="108"/>
  <c r="GK35" i="79"/>
  <c r="G35" i="110"/>
  <c r="G80" i="100"/>
  <c r="G35" i="94"/>
  <c r="G35" i="81"/>
  <c r="G35" i="100"/>
  <c r="G80" i="84"/>
  <c r="G80" i="99"/>
  <c r="GI36" i="79"/>
  <c r="GK25" i="79"/>
  <c r="G80" i="88"/>
  <c r="G35" i="91"/>
  <c r="G35" i="107"/>
  <c r="G80" i="106"/>
  <c r="GK5" i="79"/>
  <c r="G35" i="6"/>
  <c r="G35" i="98"/>
  <c r="G35" i="109"/>
  <c r="G35" i="96"/>
  <c r="G35" i="86"/>
  <c r="G80" i="109"/>
  <c r="G80" i="92"/>
  <c r="G35" i="102"/>
  <c r="G80" i="105"/>
  <c r="G35" i="87"/>
  <c r="G35" i="82"/>
  <c r="G80" i="96"/>
  <c r="GK12" i="79"/>
  <c r="GK11" i="79"/>
  <c r="GK20" i="79"/>
  <c r="G80" i="81"/>
  <c r="G80" i="107"/>
  <c r="G35" i="108"/>
  <c r="G35" i="93"/>
  <c r="G35" i="85"/>
  <c r="G35" i="84"/>
  <c r="G80" i="91"/>
  <c r="G80" i="87"/>
  <c r="G35" i="83"/>
  <c r="G80" i="101"/>
  <c r="G80" i="94"/>
  <c r="G80" i="83"/>
  <c r="G35" i="97"/>
  <c r="G35" i="106"/>
  <c r="G80" i="93"/>
  <c r="G80" i="112"/>
  <c r="G80" i="82"/>
  <c r="G35" i="111"/>
  <c r="G80" i="98"/>
  <c r="G80" i="110"/>
  <c r="G35" i="99"/>
  <c r="G80" i="86"/>
  <c r="G80" i="6"/>
  <c r="G80" i="111"/>
  <c r="G80" i="89"/>
  <c r="GK29" i="79"/>
  <c r="G35" i="112"/>
  <c r="FA36" i="79"/>
  <c r="G35" i="89"/>
  <c r="FG5" i="4" l="1"/>
  <c r="FG6" i="4"/>
  <c r="FG7" i="4"/>
  <c r="FG8" i="4"/>
  <c r="FG9" i="4"/>
  <c r="FG10" i="4"/>
  <c r="FG11" i="4"/>
  <c r="FG12" i="4"/>
  <c r="FG13" i="4"/>
  <c r="FG14" i="4"/>
  <c r="FG15" i="4"/>
  <c r="FG16" i="4"/>
  <c r="FG17" i="4"/>
  <c r="FG18" i="4"/>
  <c r="FG19" i="4"/>
  <c r="FG20" i="4"/>
  <c r="FG21" i="4"/>
  <c r="FG22" i="4"/>
  <c r="FG23" i="4"/>
  <c r="FG24" i="4"/>
  <c r="FG25" i="4"/>
  <c r="FG26" i="4"/>
  <c r="FG27" i="4"/>
  <c r="FG28" i="4"/>
  <c r="FG29" i="4"/>
  <c r="FG30" i="4"/>
  <c r="FG31" i="4"/>
  <c r="FG32" i="4"/>
  <c r="FG33" i="4"/>
  <c r="FG34" i="4"/>
  <c r="FG35" i="4"/>
  <c r="FG4" i="4"/>
  <c r="BG5" i="4"/>
  <c r="BG6" i="4"/>
  <c r="BG7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A36" i="4"/>
  <c r="BB36" i="4"/>
  <c r="BG4" i="4"/>
  <c r="AI3" i="74" l="1"/>
  <c r="AH3" i="74"/>
  <c r="AG3" i="74"/>
  <c r="AF3" i="74"/>
  <c r="AE3" i="74"/>
  <c r="AD3" i="74"/>
  <c r="AC3" i="74"/>
  <c r="AB3" i="74"/>
  <c r="AA3" i="74"/>
  <c r="Z3" i="74"/>
  <c r="Y3" i="74"/>
  <c r="X3" i="74"/>
  <c r="W3" i="74"/>
  <c r="V3" i="74"/>
  <c r="U3" i="74"/>
  <c r="T3" i="74"/>
  <c r="S3" i="74"/>
  <c r="R3" i="74"/>
  <c r="Q3" i="74"/>
  <c r="P3" i="74"/>
  <c r="O3" i="74"/>
  <c r="N3" i="74"/>
  <c r="M3" i="74"/>
  <c r="L3" i="74"/>
  <c r="K3" i="74"/>
  <c r="J3" i="74"/>
  <c r="E3" i="74"/>
  <c r="FB5" i="4"/>
  <c r="FB6" i="4"/>
  <c r="FB7" i="4"/>
  <c r="FB8" i="4"/>
  <c r="FB9" i="4"/>
  <c r="FB10" i="4"/>
  <c r="FB11" i="4"/>
  <c r="FB12" i="4"/>
  <c r="FB13" i="4"/>
  <c r="FB14" i="4"/>
  <c r="FB15" i="4"/>
  <c r="FB16" i="4"/>
  <c r="FB17" i="4"/>
  <c r="FB18" i="4"/>
  <c r="FB19" i="4"/>
  <c r="FB20" i="4"/>
  <c r="FB21" i="4"/>
  <c r="FB22" i="4"/>
  <c r="FB23" i="4"/>
  <c r="FB24" i="4"/>
  <c r="FB25" i="4"/>
  <c r="FB26" i="4"/>
  <c r="FB27" i="4"/>
  <c r="FB28" i="4"/>
  <c r="FB29" i="4"/>
  <c r="FB30" i="4"/>
  <c r="FB31" i="4"/>
  <c r="FB32" i="4"/>
  <c r="FB33" i="4"/>
  <c r="FB34" i="4"/>
  <c r="FB35" i="4"/>
  <c r="FB4" i="4"/>
  <c r="AS5" i="4"/>
  <c r="AS6" i="4"/>
  <c r="AS7" i="4"/>
  <c r="AS8" i="4"/>
  <c r="AS9" i="4"/>
  <c r="AS10" i="4"/>
  <c r="AS11" i="4"/>
  <c r="AS12" i="4"/>
  <c r="AS13" i="4"/>
  <c r="AS14" i="4"/>
  <c r="AS15" i="4"/>
  <c r="AS16" i="4"/>
  <c r="AS17" i="4"/>
  <c r="AS18" i="4"/>
  <c r="AS19" i="4"/>
  <c r="AS20" i="4"/>
  <c r="AS21" i="4"/>
  <c r="AS22" i="4"/>
  <c r="AS23" i="4"/>
  <c r="AS24" i="4"/>
  <c r="AS25" i="4"/>
  <c r="AS26" i="4"/>
  <c r="AS27" i="4"/>
  <c r="AS28" i="4"/>
  <c r="AS29" i="4"/>
  <c r="AS30" i="4"/>
  <c r="AS31" i="4"/>
  <c r="AS32" i="4"/>
  <c r="AS33" i="4"/>
  <c r="AS34" i="4"/>
  <c r="AS35" i="4"/>
  <c r="AS4" i="4"/>
  <c r="B11" i="4"/>
  <c r="O62" i="80"/>
  <c r="M62" i="80"/>
  <c r="G7" i="73"/>
  <c r="G8" i="73"/>
  <c r="G9" i="73"/>
  <c r="G10" i="73"/>
  <c r="G11" i="73"/>
  <c r="G12" i="73"/>
  <c r="G13" i="73"/>
  <c r="G14" i="73"/>
  <c r="G15" i="73"/>
  <c r="G16" i="73"/>
  <c r="G17" i="73"/>
  <c r="G18" i="73"/>
  <c r="G19" i="73"/>
  <c r="G20" i="73"/>
  <c r="G21" i="73"/>
  <c r="G22" i="73"/>
  <c r="G23" i="73"/>
  <c r="G24" i="73"/>
  <c r="G25" i="73"/>
  <c r="G26" i="73"/>
  <c r="G27" i="73"/>
  <c r="G28" i="73"/>
  <c r="G29" i="73"/>
  <c r="G30" i="73"/>
  <c r="G31" i="73"/>
  <c r="G32" i="73"/>
  <c r="G33" i="73"/>
  <c r="G34" i="73"/>
  <c r="G35" i="73"/>
  <c r="G36" i="73"/>
  <c r="G6" i="73"/>
  <c r="G5" i="73"/>
  <c r="FW5" i="4"/>
  <c r="FW6" i="4"/>
  <c r="FW7" i="4"/>
  <c r="FW8" i="4"/>
  <c r="FW9" i="4"/>
  <c r="FW10" i="4"/>
  <c r="FW11" i="4"/>
  <c r="FW12" i="4"/>
  <c r="FW13" i="4"/>
  <c r="FW14" i="4"/>
  <c r="FW15" i="4"/>
  <c r="FW16" i="4"/>
  <c r="FW17" i="4"/>
  <c r="FW18" i="4"/>
  <c r="FW19" i="4"/>
  <c r="FW20" i="4"/>
  <c r="FW21" i="4"/>
  <c r="FW22" i="4"/>
  <c r="FW23" i="4"/>
  <c r="FW24" i="4"/>
  <c r="FW25" i="4"/>
  <c r="FW26" i="4"/>
  <c r="FW27" i="4"/>
  <c r="FW28" i="4"/>
  <c r="FW29" i="4"/>
  <c r="FW30" i="4"/>
  <c r="FW31" i="4"/>
  <c r="FW32" i="4"/>
  <c r="FW33" i="4"/>
  <c r="FW34" i="4"/>
  <c r="FW35" i="4"/>
  <c r="FV5" i="4"/>
  <c r="FV6" i="4"/>
  <c r="FV7" i="4"/>
  <c r="FV8" i="4"/>
  <c r="FV9" i="4"/>
  <c r="FV10" i="4"/>
  <c r="FV11" i="4"/>
  <c r="FV12" i="4"/>
  <c r="FV13" i="4"/>
  <c r="FV14" i="4"/>
  <c r="FV15" i="4"/>
  <c r="FV16" i="4"/>
  <c r="FV17" i="4"/>
  <c r="FV18" i="4"/>
  <c r="FV19" i="4"/>
  <c r="FV20" i="4"/>
  <c r="FV21" i="4"/>
  <c r="FV22" i="4"/>
  <c r="FV23" i="4"/>
  <c r="FV24" i="4"/>
  <c r="FV25" i="4"/>
  <c r="FV26" i="4"/>
  <c r="FV27" i="4"/>
  <c r="FV28" i="4"/>
  <c r="FV29" i="4"/>
  <c r="FV30" i="4"/>
  <c r="FV31" i="4"/>
  <c r="FV32" i="4"/>
  <c r="FV33" i="4"/>
  <c r="FV34" i="4"/>
  <c r="FV35" i="4"/>
  <c r="FW4" i="4"/>
  <c r="FV4" i="4"/>
  <c r="FJ5" i="4"/>
  <c r="FJ6" i="4"/>
  <c r="FJ7" i="4"/>
  <c r="FJ8" i="4"/>
  <c r="FJ9" i="4"/>
  <c r="FJ10" i="4"/>
  <c r="FJ11" i="4"/>
  <c r="FJ12" i="4"/>
  <c r="FJ13" i="4"/>
  <c r="FJ14" i="4"/>
  <c r="FJ15" i="4"/>
  <c r="FJ16" i="4"/>
  <c r="FJ17" i="4"/>
  <c r="FJ18" i="4"/>
  <c r="FJ19" i="4"/>
  <c r="FJ20" i="4"/>
  <c r="FJ21" i="4"/>
  <c r="FJ22" i="4"/>
  <c r="FJ23" i="4"/>
  <c r="FJ24" i="4"/>
  <c r="FJ25" i="4"/>
  <c r="FJ26" i="4"/>
  <c r="FJ27" i="4"/>
  <c r="FJ28" i="4"/>
  <c r="FJ29" i="4"/>
  <c r="FJ30" i="4"/>
  <c r="FJ31" i="4"/>
  <c r="FJ32" i="4"/>
  <c r="FJ33" i="4"/>
  <c r="FJ34" i="4"/>
  <c r="FJ35" i="4"/>
  <c r="FJ4" i="4"/>
  <c r="R5" i="4"/>
  <c r="R6" i="4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AC5" i="4"/>
  <c r="AC6" i="4"/>
  <c r="AC7" i="4"/>
  <c r="AC8" i="4"/>
  <c r="AC9" i="4"/>
  <c r="AC10" i="4"/>
  <c r="AC11" i="4"/>
  <c r="AC12" i="4"/>
  <c r="AC13" i="4"/>
  <c r="AC14" i="4"/>
  <c r="AC15" i="4"/>
  <c r="AC16" i="4"/>
  <c r="AC17" i="4"/>
  <c r="AC18" i="4"/>
  <c r="AC19" i="4"/>
  <c r="AC20" i="4"/>
  <c r="AC21" i="4"/>
  <c r="AC22" i="4"/>
  <c r="AC23" i="4"/>
  <c r="AC24" i="4"/>
  <c r="AC25" i="4"/>
  <c r="AC26" i="4"/>
  <c r="AC27" i="4"/>
  <c r="AC28" i="4"/>
  <c r="AC29" i="4"/>
  <c r="AC30" i="4"/>
  <c r="AC31" i="4"/>
  <c r="AC32" i="4"/>
  <c r="AC33" i="4"/>
  <c r="AC34" i="4"/>
  <c r="AC35" i="4"/>
  <c r="BO5" i="4"/>
  <c r="BO6" i="4"/>
  <c r="BO7" i="4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CD5" i="4"/>
  <c r="CD6" i="4"/>
  <c r="CD7" i="4"/>
  <c r="CD8" i="4"/>
  <c r="CD9" i="4"/>
  <c r="CD10" i="4"/>
  <c r="CD11" i="4"/>
  <c r="CD12" i="4"/>
  <c r="CD13" i="4"/>
  <c r="CD14" i="4"/>
  <c r="CD15" i="4"/>
  <c r="CD16" i="4"/>
  <c r="CD17" i="4"/>
  <c r="CD18" i="4"/>
  <c r="CD19" i="4"/>
  <c r="CD20" i="4"/>
  <c r="CD21" i="4"/>
  <c r="CD22" i="4"/>
  <c r="CD23" i="4"/>
  <c r="CD24" i="4"/>
  <c r="CD25" i="4"/>
  <c r="CD26" i="4"/>
  <c r="CD27" i="4"/>
  <c r="CD28" i="4"/>
  <c r="CD29" i="4"/>
  <c r="CD30" i="4"/>
  <c r="CD31" i="4"/>
  <c r="CD32" i="4"/>
  <c r="CD33" i="4"/>
  <c r="CD34" i="4"/>
  <c r="CD35" i="4"/>
  <c r="CM5" i="4"/>
  <c r="CM6" i="4"/>
  <c r="CM7" i="4"/>
  <c r="CM8" i="4"/>
  <c r="CM9" i="4"/>
  <c r="CM10" i="4"/>
  <c r="CM11" i="4"/>
  <c r="CM12" i="4"/>
  <c r="CM13" i="4"/>
  <c r="CM14" i="4"/>
  <c r="CM15" i="4"/>
  <c r="CM16" i="4"/>
  <c r="CM17" i="4"/>
  <c r="CM18" i="4"/>
  <c r="CM19" i="4"/>
  <c r="CM20" i="4"/>
  <c r="CM21" i="4"/>
  <c r="CM22" i="4"/>
  <c r="CM23" i="4"/>
  <c r="CM24" i="4"/>
  <c r="CM25" i="4"/>
  <c r="CM26" i="4"/>
  <c r="CM27" i="4"/>
  <c r="CM28" i="4"/>
  <c r="CM29" i="4"/>
  <c r="CM30" i="4"/>
  <c r="CM31" i="4"/>
  <c r="CM32" i="4"/>
  <c r="CM33" i="4"/>
  <c r="CM34" i="4"/>
  <c r="CM35" i="4"/>
  <c r="DA5" i="4"/>
  <c r="DA6" i="4"/>
  <c r="DA7" i="4"/>
  <c r="DA8" i="4"/>
  <c r="DA9" i="4"/>
  <c r="DA10" i="4"/>
  <c r="DA11" i="4"/>
  <c r="DA12" i="4"/>
  <c r="DA13" i="4"/>
  <c r="DA14" i="4"/>
  <c r="DA15" i="4"/>
  <c r="DA16" i="4"/>
  <c r="DA17" i="4"/>
  <c r="DA18" i="4"/>
  <c r="DA19" i="4"/>
  <c r="DA20" i="4"/>
  <c r="DA21" i="4"/>
  <c r="DA22" i="4"/>
  <c r="DA23" i="4"/>
  <c r="DA24" i="4"/>
  <c r="DA25" i="4"/>
  <c r="DA26" i="4"/>
  <c r="DA27" i="4"/>
  <c r="DA28" i="4"/>
  <c r="DA29" i="4"/>
  <c r="DA30" i="4"/>
  <c r="DA31" i="4"/>
  <c r="DA32" i="4"/>
  <c r="DA33" i="4"/>
  <c r="DA34" i="4"/>
  <c r="DA35" i="4"/>
  <c r="DG5" i="4"/>
  <c r="DG6" i="4"/>
  <c r="DG7" i="4"/>
  <c r="DG8" i="4"/>
  <c r="DG9" i="4"/>
  <c r="DG10" i="4"/>
  <c r="DG11" i="4"/>
  <c r="DG12" i="4"/>
  <c r="DG13" i="4"/>
  <c r="DG14" i="4"/>
  <c r="DG15" i="4"/>
  <c r="DG16" i="4"/>
  <c r="DG17" i="4"/>
  <c r="DG18" i="4"/>
  <c r="DG19" i="4"/>
  <c r="DG20" i="4"/>
  <c r="DG21" i="4"/>
  <c r="DG22" i="4"/>
  <c r="DG23" i="4"/>
  <c r="DG24" i="4"/>
  <c r="DG25" i="4"/>
  <c r="DG26" i="4"/>
  <c r="DG27" i="4"/>
  <c r="DG28" i="4"/>
  <c r="DG29" i="4"/>
  <c r="DG30" i="4"/>
  <c r="DG31" i="4"/>
  <c r="DG32" i="4"/>
  <c r="DG33" i="4"/>
  <c r="DG34" i="4"/>
  <c r="DG35" i="4"/>
  <c r="DO5" i="4"/>
  <c r="DO6" i="4"/>
  <c r="DO7" i="4"/>
  <c r="DO8" i="4"/>
  <c r="DO9" i="4"/>
  <c r="DO10" i="4"/>
  <c r="DO11" i="4"/>
  <c r="DO12" i="4"/>
  <c r="DO13" i="4"/>
  <c r="DO14" i="4"/>
  <c r="DO15" i="4"/>
  <c r="DO16" i="4"/>
  <c r="DO17" i="4"/>
  <c r="DO18" i="4"/>
  <c r="DO19" i="4"/>
  <c r="DO20" i="4"/>
  <c r="DO21" i="4"/>
  <c r="DO22" i="4"/>
  <c r="DO23" i="4"/>
  <c r="DO24" i="4"/>
  <c r="DO25" i="4"/>
  <c r="DO26" i="4"/>
  <c r="DO27" i="4"/>
  <c r="DO28" i="4"/>
  <c r="DO29" i="4"/>
  <c r="DO30" i="4"/>
  <c r="DO31" i="4"/>
  <c r="DO32" i="4"/>
  <c r="DO33" i="4"/>
  <c r="DO34" i="4"/>
  <c r="DO35" i="4"/>
  <c r="DX5" i="4"/>
  <c r="DX6" i="4"/>
  <c r="DX7" i="4"/>
  <c r="DX8" i="4"/>
  <c r="DX9" i="4"/>
  <c r="DX10" i="4"/>
  <c r="DX11" i="4"/>
  <c r="DX12" i="4"/>
  <c r="DX13" i="4"/>
  <c r="DX14" i="4"/>
  <c r="DX15" i="4"/>
  <c r="DX16" i="4"/>
  <c r="DX17" i="4"/>
  <c r="DX18" i="4"/>
  <c r="DX19" i="4"/>
  <c r="DX20" i="4"/>
  <c r="DX21" i="4"/>
  <c r="DX22" i="4"/>
  <c r="DX23" i="4"/>
  <c r="DX24" i="4"/>
  <c r="DX25" i="4"/>
  <c r="DX26" i="4"/>
  <c r="DX27" i="4"/>
  <c r="DX28" i="4"/>
  <c r="DX29" i="4"/>
  <c r="DX30" i="4"/>
  <c r="DX31" i="4"/>
  <c r="DX32" i="4"/>
  <c r="DX33" i="4"/>
  <c r="DX34" i="4"/>
  <c r="DX35" i="4"/>
  <c r="EI5" i="4"/>
  <c r="EI6" i="4"/>
  <c r="EI7" i="4"/>
  <c r="EI8" i="4"/>
  <c r="EI9" i="4"/>
  <c r="EI10" i="4"/>
  <c r="EI11" i="4"/>
  <c r="EI12" i="4"/>
  <c r="EI13" i="4"/>
  <c r="EI14" i="4"/>
  <c r="EI15" i="4"/>
  <c r="EI16" i="4"/>
  <c r="EI17" i="4"/>
  <c r="EI18" i="4"/>
  <c r="EI19" i="4"/>
  <c r="EI20" i="4"/>
  <c r="EI21" i="4"/>
  <c r="EI22" i="4"/>
  <c r="EI23" i="4"/>
  <c r="EI24" i="4"/>
  <c r="EI25" i="4"/>
  <c r="EI26" i="4"/>
  <c r="EI27" i="4"/>
  <c r="EI28" i="4"/>
  <c r="EI29" i="4"/>
  <c r="EI30" i="4"/>
  <c r="EI31" i="4"/>
  <c r="EI32" i="4"/>
  <c r="EI33" i="4"/>
  <c r="EI34" i="4"/>
  <c r="EI35" i="4"/>
  <c r="ER5" i="4"/>
  <c r="ER6" i="4"/>
  <c r="ER7" i="4"/>
  <c r="ER8" i="4"/>
  <c r="ER9" i="4"/>
  <c r="ER10" i="4"/>
  <c r="ER11" i="4"/>
  <c r="ER12" i="4"/>
  <c r="ER13" i="4"/>
  <c r="ER14" i="4"/>
  <c r="ER15" i="4"/>
  <c r="ER16" i="4"/>
  <c r="ER17" i="4"/>
  <c r="ER18" i="4"/>
  <c r="ER19" i="4"/>
  <c r="ER20" i="4"/>
  <c r="ER21" i="4"/>
  <c r="ER22" i="4"/>
  <c r="ER23" i="4"/>
  <c r="ER24" i="4"/>
  <c r="ER25" i="4"/>
  <c r="ER26" i="4"/>
  <c r="ER27" i="4"/>
  <c r="ER28" i="4"/>
  <c r="ER29" i="4"/>
  <c r="ER30" i="4"/>
  <c r="ER31" i="4"/>
  <c r="ER32" i="4"/>
  <c r="ER33" i="4"/>
  <c r="ER34" i="4"/>
  <c r="ER35" i="4"/>
  <c r="CK36" i="4"/>
  <c r="DG4" i="4"/>
  <c r="AU36" i="4"/>
  <c r="AF36" i="4"/>
  <c r="BG36" i="4" l="1"/>
  <c r="DJ36" i="4" l="1"/>
  <c r="D3" i="105" l="1"/>
  <c r="G3" i="105"/>
  <c r="C2" i="105"/>
  <c r="G3" i="106"/>
  <c r="D3" i="106"/>
  <c r="C2" i="106"/>
  <c r="G3" i="107"/>
  <c r="D3" i="107"/>
  <c r="C2" i="107"/>
  <c r="G3" i="108"/>
  <c r="D3" i="108"/>
  <c r="C2" i="108"/>
  <c r="G3" i="109"/>
  <c r="D3" i="109"/>
  <c r="C2" i="109"/>
  <c r="G3" i="111"/>
  <c r="D3" i="111"/>
  <c r="C2" i="111"/>
  <c r="G3" i="112"/>
  <c r="D3" i="112"/>
  <c r="C2" i="112"/>
  <c r="G3" i="110"/>
  <c r="D3" i="110"/>
  <c r="C2" i="110"/>
  <c r="G3" i="83"/>
  <c r="D3" i="83"/>
  <c r="C2" i="83"/>
  <c r="G3" i="91"/>
  <c r="D3" i="91"/>
  <c r="C2" i="91"/>
  <c r="G3" i="92"/>
  <c r="D3" i="92"/>
  <c r="C2" i="92"/>
  <c r="G3" i="93"/>
  <c r="D3" i="93"/>
  <c r="C2" i="93"/>
  <c r="G3" i="95"/>
  <c r="D3" i="95"/>
  <c r="C2" i="95"/>
  <c r="G3" i="96"/>
  <c r="D3" i="96"/>
  <c r="C2" i="96"/>
  <c r="G3" i="97"/>
  <c r="D3" i="97"/>
  <c r="C2" i="97"/>
  <c r="G3" i="98"/>
  <c r="D3" i="98"/>
  <c r="C2" i="98"/>
  <c r="D3" i="99"/>
  <c r="G3" i="99"/>
  <c r="C2" i="99"/>
  <c r="G3" i="100"/>
  <c r="D3" i="100"/>
  <c r="C2" i="100"/>
  <c r="G3" i="101"/>
  <c r="D3" i="101"/>
  <c r="C2" i="101"/>
  <c r="G3" i="102"/>
  <c r="D3" i="102"/>
  <c r="C2" i="102"/>
  <c r="G3" i="94"/>
  <c r="D3" i="94"/>
  <c r="C2" i="94"/>
  <c r="G3" i="85"/>
  <c r="D3" i="85"/>
  <c r="C2" i="85"/>
  <c r="G3" i="87"/>
  <c r="D3" i="87"/>
  <c r="C2" i="87"/>
  <c r="G3" i="88"/>
  <c r="D3" i="88"/>
  <c r="C2" i="88"/>
  <c r="G3" i="89"/>
  <c r="D3" i="89"/>
  <c r="C2" i="89"/>
  <c r="G3" i="90"/>
  <c r="D3" i="90"/>
  <c r="C2" i="90"/>
  <c r="G3" i="86"/>
  <c r="D3" i="86"/>
  <c r="C2" i="86"/>
  <c r="G3" i="84"/>
  <c r="D3" i="84"/>
  <c r="C2" i="84"/>
  <c r="G3" i="82"/>
  <c r="C2" i="82"/>
  <c r="D3" i="82"/>
  <c r="K27" i="105"/>
  <c r="J27" i="105"/>
  <c r="K27" i="106"/>
  <c r="J27" i="106"/>
  <c r="K27" i="107"/>
  <c r="J27" i="107"/>
  <c r="K27" i="108"/>
  <c r="J27" i="108"/>
  <c r="K27" i="109"/>
  <c r="J27" i="109"/>
  <c r="K27" i="111"/>
  <c r="J27" i="111"/>
  <c r="K27" i="112"/>
  <c r="J27" i="112"/>
  <c r="K27" i="110"/>
  <c r="J27" i="110"/>
  <c r="K27" i="83"/>
  <c r="J27" i="83"/>
  <c r="K27" i="91"/>
  <c r="J27" i="91"/>
  <c r="K27" i="92"/>
  <c r="J27" i="92"/>
  <c r="K27" i="93"/>
  <c r="J27" i="93"/>
  <c r="K27" i="95"/>
  <c r="J27" i="95"/>
  <c r="K27" i="96"/>
  <c r="J27" i="96"/>
  <c r="K27" i="97"/>
  <c r="J27" i="97"/>
  <c r="K27" i="98"/>
  <c r="J27" i="98"/>
  <c r="K27" i="99"/>
  <c r="J27" i="99"/>
  <c r="K27" i="100"/>
  <c r="J27" i="100"/>
  <c r="K27" i="101"/>
  <c r="J27" i="101"/>
  <c r="K27" i="102"/>
  <c r="J27" i="102"/>
  <c r="K27" i="94"/>
  <c r="J27" i="94"/>
  <c r="K27" i="85"/>
  <c r="J27" i="85"/>
  <c r="K27" i="87"/>
  <c r="J27" i="87"/>
  <c r="K27" i="88"/>
  <c r="J27" i="88"/>
  <c r="K27" i="89"/>
  <c r="J27" i="89"/>
  <c r="K27" i="90"/>
  <c r="J27" i="90"/>
  <c r="K27" i="86"/>
  <c r="J27" i="86"/>
  <c r="K27" i="84"/>
  <c r="J27" i="84"/>
  <c r="K27" i="82"/>
  <c r="J27" i="82"/>
  <c r="K27" i="81"/>
  <c r="J27" i="81"/>
  <c r="K27" i="80"/>
  <c r="J27" i="80"/>
  <c r="A103" i="105"/>
  <c r="A102" i="105"/>
  <c r="A101" i="105"/>
  <c r="A100" i="105"/>
  <c r="A99" i="105"/>
  <c r="A98" i="105"/>
  <c r="A97" i="105"/>
  <c r="A96" i="105"/>
  <c r="A95" i="105"/>
  <c r="A94" i="105"/>
  <c r="A93" i="105"/>
  <c r="A92" i="105"/>
  <c r="G88" i="105"/>
  <c r="D88" i="105"/>
  <c r="B82" i="105"/>
  <c r="O80" i="105"/>
  <c r="M80" i="105"/>
  <c r="B80" i="105"/>
  <c r="A80" i="105"/>
  <c r="O79" i="105"/>
  <c r="M79" i="105"/>
  <c r="B79" i="105"/>
  <c r="B102" i="105" s="1"/>
  <c r="O78" i="105"/>
  <c r="M78" i="105"/>
  <c r="B78" i="105"/>
  <c r="A78" i="105"/>
  <c r="O77" i="105"/>
  <c r="M77" i="105"/>
  <c r="B77" i="105"/>
  <c r="A77" i="105"/>
  <c r="O76" i="105"/>
  <c r="M76" i="105"/>
  <c r="B76" i="105"/>
  <c r="A76" i="105"/>
  <c r="O75" i="105"/>
  <c r="M75" i="105"/>
  <c r="B75" i="105"/>
  <c r="B101" i="105" s="1"/>
  <c r="O74" i="105"/>
  <c r="M74" i="105"/>
  <c r="B74" i="105"/>
  <c r="A74" i="105"/>
  <c r="O73" i="105"/>
  <c r="M73" i="105"/>
  <c r="B73" i="105"/>
  <c r="A73" i="105"/>
  <c r="O72" i="105"/>
  <c r="M72" i="105"/>
  <c r="B72" i="105"/>
  <c r="A72" i="105"/>
  <c r="O71" i="105"/>
  <c r="M71" i="105"/>
  <c r="B71" i="105"/>
  <c r="A71" i="105"/>
  <c r="O70" i="105"/>
  <c r="M70" i="105"/>
  <c r="B70" i="105"/>
  <c r="A70" i="105"/>
  <c r="H70" i="105" s="1"/>
  <c r="O69" i="105"/>
  <c r="M69" i="105"/>
  <c r="B69" i="105"/>
  <c r="B100" i="105" s="1"/>
  <c r="O68" i="105"/>
  <c r="M68" i="105"/>
  <c r="B68" i="105"/>
  <c r="A68" i="105"/>
  <c r="O67" i="105"/>
  <c r="M67" i="105"/>
  <c r="B67" i="105"/>
  <c r="A67" i="105"/>
  <c r="O66" i="105"/>
  <c r="M66" i="105"/>
  <c r="B66" i="105"/>
  <c r="A66" i="105"/>
  <c r="O65" i="105"/>
  <c r="M65" i="105"/>
  <c r="B65" i="105"/>
  <c r="B99" i="105" s="1"/>
  <c r="O64" i="105"/>
  <c r="M64" i="105"/>
  <c r="B64" i="105"/>
  <c r="A64" i="105"/>
  <c r="O63" i="105"/>
  <c r="M63" i="105"/>
  <c r="B63" i="105"/>
  <c r="A63" i="105"/>
  <c r="H63" i="105" s="1"/>
  <c r="O62" i="105"/>
  <c r="M62" i="105"/>
  <c r="B62" i="105"/>
  <c r="B98" i="105" s="1"/>
  <c r="O61" i="105"/>
  <c r="M61" i="105"/>
  <c r="B61" i="105"/>
  <c r="A61" i="105"/>
  <c r="O60" i="105"/>
  <c r="M60" i="105"/>
  <c r="B60" i="105"/>
  <c r="A60" i="105"/>
  <c r="O59" i="105"/>
  <c r="M59" i="105"/>
  <c r="B59" i="105"/>
  <c r="A59" i="105"/>
  <c r="O58" i="105"/>
  <c r="M58" i="105"/>
  <c r="B58" i="105"/>
  <c r="A58" i="105"/>
  <c r="O57" i="105"/>
  <c r="M57" i="105"/>
  <c r="B57" i="105"/>
  <c r="B97" i="105" s="1"/>
  <c r="O56" i="105"/>
  <c r="M56" i="105"/>
  <c r="B56" i="105"/>
  <c r="A56" i="105"/>
  <c r="O55" i="105"/>
  <c r="M55" i="105"/>
  <c r="B55" i="105"/>
  <c r="A55" i="105"/>
  <c r="H55" i="105" s="1"/>
  <c r="O54" i="105"/>
  <c r="M54" i="105"/>
  <c r="B54" i="105"/>
  <c r="B96" i="105" s="1"/>
  <c r="O53" i="105"/>
  <c r="M53" i="105"/>
  <c r="B53" i="105"/>
  <c r="A53" i="105"/>
  <c r="O52" i="105"/>
  <c r="M52" i="105"/>
  <c r="B52" i="105"/>
  <c r="A52" i="105"/>
  <c r="O51" i="105"/>
  <c r="M51" i="105"/>
  <c r="B51" i="105"/>
  <c r="A51" i="105"/>
  <c r="O50" i="105"/>
  <c r="M50" i="105"/>
  <c r="B50" i="105"/>
  <c r="A50" i="105"/>
  <c r="O49" i="105"/>
  <c r="M49" i="105"/>
  <c r="B49" i="105"/>
  <c r="A49" i="105"/>
  <c r="O48" i="105"/>
  <c r="M48" i="105"/>
  <c r="B48" i="105"/>
  <c r="B95" i="105" s="1"/>
  <c r="O47" i="105"/>
  <c r="M47" i="105"/>
  <c r="B47" i="105"/>
  <c r="A47" i="105"/>
  <c r="O46" i="105"/>
  <c r="M46" i="105"/>
  <c r="B46" i="105"/>
  <c r="A46" i="105"/>
  <c r="O45" i="105"/>
  <c r="M45" i="105"/>
  <c r="B45" i="105"/>
  <c r="B94" i="105" s="1"/>
  <c r="O44" i="105"/>
  <c r="M44" i="105"/>
  <c r="B44" i="105"/>
  <c r="A44" i="105"/>
  <c r="O43" i="105"/>
  <c r="M43" i="105"/>
  <c r="B43" i="105"/>
  <c r="A43" i="105"/>
  <c r="O42" i="105"/>
  <c r="M42" i="105"/>
  <c r="B42" i="105"/>
  <c r="A42" i="105"/>
  <c r="O41" i="105"/>
  <c r="M41" i="105"/>
  <c r="B41" i="105"/>
  <c r="A41" i="105"/>
  <c r="O40" i="105"/>
  <c r="M40" i="105"/>
  <c r="B40" i="105"/>
  <c r="B93" i="105" s="1"/>
  <c r="O39" i="105"/>
  <c r="M39" i="105"/>
  <c r="B39" i="105"/>
  <c r="A39" i="105"/>
  <c r="H39" i="105" s="1"/>
  <c r="O38" i="105"/>
  <c r="M38" i="105"/>
  <c r="B38" i="105"/>
  <c r="A38" i="105"/>
  <c r="O37" i="105"/>
  <c r="M37" i="105"/>
  <c r="B37" i="105"/>
  <c r="A37" i="105"/>
  <c r="O36" i="105"/>
  <c r="M36" i="105"/>
  <c r="B36" i="105"/>
  <c r="B92" i="105" s="1"/>
  <c r="O35" i="105"/>
  <c r="M35" i="105"/>
  <c r="B35" i="105"/>
  <c r="B91" i="105" s="1"/>
  <c r="O34" i="105"/>
  <c r="M34" i="105"/>
  <c r="B34" i="105"/>
  <c r="A34" i="105"/>
  <c r="H34" i="105" s="1"/>
  <c r="O33" i="105"/>
  <c r="M33" i="105"/>
  <c r="B33" i="105"/>
  <c r="A33" i="105"/>
  <c r="O32" i="105"/>
  <c r="M32" i="105"/>
  <c r="B32" i="105"/>
  <c r="A32" i="105"/>
  <c r="O31" i="105"/>
  <c r="M31" i="105"/>
  <c r="B31" i="105"/>
  <c r="A31" i="105"/>
  <c r="O30" i="105"/>
  <c r="M30" i="105"/>
  <c r="B30" i="105"/>
  <c r="A30" i="105"/>
  <c r="B29" i="105"/>
  <c r="B90" i="105" s="1"/>
  <c r="G27" i="105"/>
  <c r="L29" i="105" s="1"/>
  <c r="D27" i="105"/>
  <c r="J3" i="105"/>
  <c r="K2" i="105"/>
  <c r="J2" i="105"/>
  <c r="J1" i="105"/>
  <c r="A103" i="106"/>
  <c r="A102" i="106"/>
  <c r="A101" i="106"/>
  <c r="A100" i="106"/>
  <c r="A99" i="106"/>
  <c r="A98" i="106"/>
  <c r="A97" i="106"/>
  <c r="A96" i="106"/>
  <c r="A95" i="106"/>
  <c r="A94" i="106"/>
  <c r="A93" i="106"/>
  <c r="A92" i="106"/>
  <c r="G88" i="106"/>
  <c r="D88" i="106"/>
  <c r="B82" i="106"/>
  <c r="O80" i="106"/>
  <c r="M80" i="106"/>
  <c r="B80" i="106"/>
  <c r="A80" i="106"/>
  <c r="O79" i="106"/>
  <c r="M79" i="106"/>
  <c r="B79" i="106"/>
  <c r="B102" i="106" s="1"/>
  <c r="O78" i="106"/>
  <c r="M78" i="106"/>
  <c r="B78" i="106"/>
  <c r="A78" i="106"/>
  <c r="O77" i="106"/>
  <c r="M77" i="106"/>
  <c r="B77" i="106"/>
  <c r="A77" i="106"/>
  <c r="O76" i="106"/>
  <c r="M76" i="106"/>
  <c r="B76" i="106"/>
  <c r="A76" i="106"/>
  <c r="O75" i="106"/>
  <c r="M75" i="106"/>
  <c r="B75" i="106"/>
  <c r="B101" i="106" s="1"/>
  <c r="O74" i="106"/>
  <c r="M74" i="106"/>
  <c r="B74" i="106"/>
  <c r="A74" i="106"/>
  <c r="O73" i="106"/>
  <c r="M73" i="106"/>
  <c r="B73" i="106"/>
  <c r="A73" i="106"/>
  <c r="O72" i="106"/>
  <c r="M72" i="106"/>
  <c r="B72" i="106"/>
  <c r="A72" i="106"/>
  <c r="H72" i="106" s="1"/>
  <c r="O71" i="106"/>
  <c r="M71" i="106"/>
  <c r="B71" i="106"/>
  <c r="A71" i="106"/>
  <c r="O70" i="106"/>
  <c r="M70" i="106"/>
  <c r="B70" i="106"/>
  <c r="A70" i="106"/>
  <c r="O69" i="106"/>
  <c r="M69" i="106"/>
  <c r="B69" i="106"/>
  <c r="B100" i="106" s="1"/>
  <c r="O68" i="106"/>
  <c r="M68" i="106"/>
  <c r="B68" i="106"/>
  <c r="A68" i="106"/>
  <c r="O67" i="106"/>
  <c r="M67" i="106"/>
  <c r="B67" i="106"/>
  <c r="A67" i="106"/>
  <c r="O66" i="106"/>
  <c r="M66" i="106"/>
  <c r="B66" i="106"/>
  <c r="A66" i="106"/>
  <c r="O65" i="106"/>
  <c r="M65" i="106"/>
  <c r="B65" i="106"/>
  <c r="B99" i="106" s="1"/>
  <c r="O64" i="106"/>
  <c r="M64" i="106"/>
  <c r="B64" i="106"/>
  <c r="A64" i="106"/>
  <c r="H64" i="106" s="1"/>
  <c r="O63" i="106"/>
  <c r="M63" i="106"/>
  <c r="B63" i="106"/>
  <c r="A63" i="106"/>
  <c r="O62" i="106"/>
  <c r="M62" i="106"/>
  <c r="B62" i="106"/>
  <c r="B98" i="106" s="1"/>
  <c r="O61" i="106"/>
  <c r="M61" i="106"/>
  <c r="B61" i="106"/>
  <c r="A61" i="106"/>
  <c r="O60" i="106"/>
  <c r="M60" i="106"/>
  <c r="B60" i="106"/>
  <c r="A60" i="106"/>
  <c r="O59" i="106"/>
  <c r="M59" i="106"/>
  <c r="B59" i="106"/>
  <c r="A59" i="106"/>
  <c r="H59" i="106" s="1"/>
  <c r="O58" i="106"/>
  <c r="M58" i="106"/>
  <c r="B58" i="106"/>
  <c r="A58" i="106"/>
  <c r="O57" i="106"/>
  <c r="M57" i="106"/>
  <c r="B57" i="106"/>
  <c r="B97" i="106" s="1"/>
  <c r="O56" i="106"/>
  <c r="M56" i="106"/>
  <c r="B56" i="106"/>
  <c r="A56" i="106"/>
  <c r="O55" i="106"/>
  <c r="M55" i="106"/>
  <c r="B55" i="106"/>
  <c r="A55" i="106"/>
  <c r="O54" i="106"/>
  <c r="M54" i="106"/>
  <c r="B54" i="106"/>
  <c r="B96" i="106" s="1"/>
  <c r="O53" i="106"/>
  <c r="M53" i="106"/>
  <c r="B53" i="106"/>
  <c r="A53" i="106"/>
  <c r="O52" i="106"/>
  <c r="M52" i="106"/>
  <c r="B52" i="106"/>
  <c r="A52" i="106"/>
  <c r="O51" i="106"/>
  <c r="M51" i="106"/>
  <c r="B51" i="106"/>
  <c r="A51" i="106"/>
  <c r="H51" i="106" s="1"/>
  <c r="O50" i="106"/>
  <c r="M50" i="106"/>
  <c r="B50" i="106"/>
  <c r="A50" i="106"/>
  <c r="O49" i="106"/>
  <c r="M49" i="106"/>
  <c r="B49" i="106"/>
  <c r="A49" i="106"/>
  <c r="O48" i="106"/>
  <c r="M48" i="106"/>
  <c r="B48" i="106"/>
  <c r="B95" i="106" s="1"/>
  <c r="O47" i="106"/>
  <c r="M47" i="106"/>
  <c r="B47" i="106"/>
  <c r="A47" i="106"/>
  <c r="O46" i="106"/>
  <c r="M46" i="106"/>
  <c r="B46" i="106"/>
  <c r="A46" i="106"/>
  <c r="O45" i="106"/>
  <c r="M45" i="106"/>
  <c r="B45" i="106"/>
  <c r="B94" i="106" s="1"/>
  <c r="O44" i="106"/>
  <c r="M44" i="106"/>
  <c r="B44" i="106"/>
  <c r="A44" i="106"/>
  <c r="O43" i="106"/>
  <c r="M43" i="106"/>
  <c r="B43" i="106"/>
  <c r="A43" i="106"/>
  <c r="H43" i="106" s="1"/>
  <c r="O42" i="106"/>
  <c r="M42" i="106"/>
  <c r="B42" i="106"/>
  <c r="A42" i="106"/>
  <c r="O41" i="106"/>
  <c r="M41" i="106"/>
  <c r="B41" i="106"/>
  <c r="A41" i="106"/>
  <c r="O40" i="106"/>
  <c r="M40" i="106"/>
  <c r="B40" i="106"/>
  <c r="B93" i="106" s="1"/>
  <c r="O39" i="106"/>
  <c r="M39" i="106"/>
  <c r="B39" i="106"/>
  <c r="A39" i="106"/>
  <c r="O38" i="106"/>
  <c r="M38" i="106"/>
  <c r="B38" i="106"/>
  <c r="A38" i="106"/>
  <c r="O37" i="106"/>
  <c r="M37" i="106"/>
  <c r="B37" i="106"/>
  <c r="A37" i="106"/>
  <c r="O36" i="106"/>
  <c r="M36" i="106"/>
  <c r="B36" i="106"/>
  <c r="B92" i="106" s="1"/>
  <c r="O35" i="106"/>
  <c r="M35" i="106"/>
  <c r="B35" i="106"/>
  <c r="B91" i="106" s="1"/>
  <c r="O34" i="106"/>
  <c r="M34" i="106"/>
  <c r="B34" i="106"/>
  <c r="A34" i="106"/>
  <c r="O33" i="106"/>
  <c r="M33" i="106"/>
  <c r="B33" i="106"/>
  <c r="A33" i="106"/>
  <c r="O32" i="106"/>
  <c r="M32" i="106"/>
  <c r="B32" i="106"/>
  <c r="A32" i="106"/>
  <c r="O31" i="106"/>
  <c r="M31" i="106"/>
  <c r="B31" i="106"/>
  <c r="A31" i="106"/>
  <c r="O30" i="106"/>
  <c r="M30" i="106"/>
  <c r="B30" i="106"/>
  <c r="A30" i="106"/>
  <c r="B29" i="106"/>
  <c r="B90" i="106" s="1"/>
  <c r="G27" i="106"/>
  <c r="L29" i="106" s="1"/>
  <c r="D27" i="106"/>
  <c r="J3" i="106"/>
  <c r="K2" i="106"/>
  <c r="J2" i="106"/>
  <c r="J1" i="106"/>
  <c r="A103" i="107"/>
  <c r="A102" i="107"/>
  <c r="A101" i="107"/>
  <c r="A100" i="107"/>
  <c r="A99" i="107"/>
  <c r="A98" i="107"/>
  <c r="A97" i="107"/>
  <c r="A96" i="107"/>
  <c r="A95" i="107"/>
  <c r="A94" i="107"/>
  <c r="A93" i="107"/>
  <c r="A92" i="107"/>
  <c r="G88" i="107"/>
  <c r="D88" i="107"/>
  <c r="B82" i="107"/>
  <c r="O80" i="107"/>
  <c r="M80" i="107"/>
  <c r="B80" i="107"/>
  <c r="A80" i="107"/>
  <c r="O79" i="107"/>
  <c r="M79" i="107"/>
  <c r="B79" i="107"/>
  <c r="B102" i="107" s="1"/>
  <c r="O78" i="107"/>
  <c r="M78" i="107"/>
  <c r="B78" i="107"/>
  <c r="A78" i="107"/>
  <c r="O77" i="107"/>
  <c r="M77" i="107"/>
  <c r="B77" i="107"/>
  <c r="A77" i="107"/>
  <c r="O76" i="107"/>
  <c r="M76" i="107"/>
  <c r="B76" i="107"/>
  <c r="A76" i="107"/>
  <c r="O75" i="107"/>
  <c r="M75" i="107"/>
  <c r="B75" i="107"/>
  <c r="B101" i="107" s="1"/>
  <c r="O74" i="107"/>
  <c r="M74" i="107"/>
  <c r="B74" i="107"/>
  <c r="A74" i="107"/>
  <c r="O73" i="107"/>
  <c r="M73" i="107"/>
  <c r="B73" i="107"/>
  <c r="A73" i="107"/>
  <c r="H73" i="107" s="1"/>
  <c r="O72" i="107"/>
  <c r="M72" i="107"/>
  <c r="B72" i="107"/>
  <c r="A72" i="107"/>
  <c r="H72" i="107" s="1"/>
  <c r="O71" i="107"/>
  <c r="M71" i="107"/>
  <c r="B71" i="107"/>
  <c r="A71" i="107"/>
  <c r="O70" i="107"/>
  <c r="M70" i="107"/>
  <c r="B70" i="107"/>
  <c r="A70" i="107"/>
  <c r="H70" i="107" s="1"/>
  <c r="O69" i="107"/>
  <c r="M69" i="107"/>
  <c r="B69" i="107"/>
  <c r="B100" i="107" s="1"/>
  <c r="O68" i="107"/>
  <c r="M68" i="107"/>
  <c r="B68" i="107"/>
  <c r="A68" i="107"/>
  <c r="O67" i="107"/>
  <c r="M67" i="107"/>
  <c r="B67" i="107"/>
  <c r="A67" i="107"/>
  <c r="O66" i="107"/>
  <c r="M66" i="107"/>
  <c r="B66" i="107"/>
  <c r="A66" i="107"/>
  <c r="O65" i="107"/>
  <c r="M65" i="107"/>
  <c r="B65" i="107"/>
  <c r="B99" i="107" s="1"/>
  <c r="O64" i="107"/>
  <c r="M64" i="107"/>
  <c r="B64" i="107"/>
  <c r="A64" i="107"/>
  <c r="O63" i="107"/>
  <c r="M63" i="107"/>
  <c r="B63" i="107"/>
  <c r="A63" i="107"/>
  <c r="O62" i="107"/>
  <c r="M62" i="107"/>
  <c r="B62" i="107"/>
  <c r="B98" i="107" s="1"/>
  <c r="O61" i="107"/>
  <c r="M61" i="107"/>
  <c r="B61" i="107"/>
  <c r="A61" i="107"/>
  <c r="O60" i="107"/>
  <c r="M60" i="107"/>
  <c r="B60" i="107"/>
  <c r="A60" i="107"/>
  <c r="O59" i="107"/>
  <c r="M59" i="107"/>
  <c r="B59" i="107"/>
  <c r="A59" i="107"/>
  <c r="O58" i="107"/>
  <c r="M58" i="107"/>
  <c r="B58" i="107"/>
  <c r="A58" i="107"/>
  <c r="O57" i="107"/>
  <c r="M57" i="107"/>
  <c r="B57" i="107"/>
  <c r="B97" i="107" s="1"/>
  <c r="O56" i="107"/>
  <c r="M56" i="107"/>
  <c r="B56" i="107"/>
  <c r="A56" i="107"/>
  <c r="O55" i="107"/>
  <c r="M55" i="107"/>
  <c r="B55" i="107"/>
  <c r="A55" i="107"/>
  <c r="O54" i="107"/>
  <c r="M54" i="107"/>
  <c r="B54" i="107"/>
  <c r="B96" i="107" s="1"/>
  <c r="O53" i="107"/>
  <c r="M53" i="107"/>
  <c r="B53" i="107"/>
  <c r="A53" i="107"/>
  <c r="O52" i="107"/>
  <c r="M52" i="107"/>
  <c r="B52" i="107"/>
  <c r="A52" i="107"/>
  <c r="O51" i="107"/>
  <c r="M51" i="107"/>
  <c r="B51" i="107"/>
  <c r="A51" i="107"/>
  <c r="O50" i="107"/>
  <c r="M50" i="107"/>
  <c r="B50" i="107"/>
  <c r="A50" i="107"/>
  <c r="O49" i="107"/>
  <c r="M49" i="107"/>
  <c r="B49" i="107"/>
  <c r="A49" i="107"/>
  <c r="H49" i="107" s="1"/>
  <c r="O48" i="107"/>
  <c r="M48" i="107"/>
  <c r="B48" i="107"/>
  <c r="B95" i="107" s="1"/>
  <c r="O47" i="107"/>
  <c r="M47" i="107"/>
  <c r="B47" i="107"/>
  <c r="A47" i="107"/>
  <c r="O46" i="107"/>
  <c r="M46" i="107"/>
  <c r="B46" i="107"/>
  <c r="A46" i="107"/>
  <c r="O45" i="107"/>
  <c r="M45" i="107"/>
  <c r="B45" i="107"/>
  <c r="B94" i="107" s="1"/>
  <c r="O44" i="107"/>
  <c r="M44" i="107"/>
  <c r="B44" i="107"/>
  <c r="A44" i="107"/>
  <c r="O43" i="107"/>
  <c r="M43" i="107"/>
  <c r="B43" i="107"/>
  <c r="A43" i="107"/>
  <c r="O42" i="107"/>
  <c r="M42" i="107"/>
  <c r="B42" i="107"/>
  <c r="A42" i="107"/>
  <c r="O41" i="107"/>
  <c r="M41" i="107"/>
  <c r="B41" i="107"/>
  <c r="A41" i="107"/>
  <c r="O40" i="107"/>
  <c r="M40" i="107"/>
  <c r="B40" i="107"/>
  <c r="B93" i="107" s="1"/>
  <c r="O39" i="107"/>
  <c r="M39" i="107"/>
  <c r="B39" i="107"/>
  <c r="A39" i="107"/>
  <c r="O38" i="107"/>
  <c r="M38" i="107"/>
  <c r="B38" i="107"/>
  <c r="A38" i="107"/>
  <c r="O37" i="107"/>
  <c r="M37" i="107"/>
  <c r="B37" i="107"/>
  <c r="A37" i="107"/>
  <c r="O36" i="107"/>
  <c r="M36" i="107"/>
  <c r="B36" i="107"/>
  <c r="B92" i="107" s="1"/>
  <c r="O35" i="107"/>
  <c r="M35" i="107"/>
  <c r="B35" i="107"/>
  <c r="B91" i="107" s="1"/>
  <c r="O34" i="107"/>
  <c r="M34" i="107"/>
  <c r="B34" i="107"/>
  <c r="A34" i="107"/>
  <c r="O33" i="107"/>
  <c r="M33" i="107"/>
  <c r="B33" i="107"/>
  <c r="A33" i="107"/>
  <c r="H33" i="107" s="1"/>
  <c r="O32" i="107"/>
  <c r="M32" i="107"/>
  <c r="B32" i="107"/>
  <c r="A32" i="107"/>
  <c r="O31" i="107"/>
  <c r="M31" i="107"/>
  <c r="B31" i="107"/>
  <c r="A31" i="107"/>
  <c r="O30" i="107"/>
  <c r="M30" i="107"/>
  <c r="B30" i="107"/>
  <c r="A30" i="107"/>
  <c r="B29" i="107"/>
  <c r="B90" i="107" s="1"/>
  <c r="G27" i="107"/>
  <c r="L29" i="107" s="1"/>
  <c r="D27" i="107"/>
  <c r="J3" i="107"/>
  <c r="K2" i="107"/>
  <c r="J2" i="107"/>
  <c r="J1" i="107"/>
  <c r="A103" i="108"/>
  <c r="A102" i="108"/>
  <c r="A101" i="108"/>
  <c r="A100" i="108"/>
  <c r="A99" i="108"/>
  <c r="A98" i="108"/>
  <c r="A97" i="108"/>
  <c r="A96" i="108"/>
  <c r="A95" i="108"/>
  <c r="A94" i="108"/>
  <c r="A93" i="108"/>
  <c r="A92" i="108"/>
  <c r="G88" i="108"/>
  <c r="D88" i="108"/>
  <c r="B82" i="108"/>
  <c r="O80" i="108"/>
  <c r="M80" i="108"/>
  <c r="B80" i="108"/>
  <c r="A80" i="108"/>
  <c r="O79" i="108"/>
  <c r="M79" i="108"/>
  <c r="B79" i="108"/>
  <c r="B102" i="108" s="1"/>
  <c r="O78" i="108"/>
  <c r="M78" i="108"/>
  <c r="B78" i="108"/>
  <c r="A78" i="108"/>
  <c r="O77" i="108"/>
  <c r="M77" i="108"/>
  <c r="B77" i="108"/>
  <c r="A77" i="108"/>
  <c r="O76" i="108"/>
  <c r="M76" i="108"/>
  <c r="B76" i="108"/>
  <c r="A76" i="108"/>
  <c r="H76" i="108" s="1"/>
  <c r="O75" i="108"/>
  <c r="M75" i="108"/>
  <c r="B75" i="108"/>
  <c r="B101" i="108" s="1"/>
  <c r="O74" i="108"/>
  <c r="M74" i="108"/>
  <c r="B74" i="108"/>
  <c r="A74" i="108"/>
  <c r="H74" i="108" s="1"/>
  <c r="O73" i="108"/>
  <c r="M73" i="108"/>
  <c r="B73" i="108"/>
  <c r="A73" i="108"/>
  <c r="O72" i="108"/>
  <c r="M72" i="108"/>
  <c r="B72" i="108"/>
  <c r="A72" i="108"/>
  <c r="O71" i="108"/>
  <c r="M71" i="108"/>
  <c r="B71" i="108"/>
  <c r="A71" i="108"/>
  <c r="O70" i="108"/>
  <c r="M70" i="108"/>
  <c r="B70" i="108"/>
  <c r="A70" i="108"/>
  <c r="O69" i="108"/>
  <c r="M69" i="108"/>
  <c r="B69" i="108"/>
  <c r="B100" i="108" s="1"/>
  <c r="O68" i="108"/>
  <c r="M68" i="108"/>
  <c r="B68" i="108"/>
  <c r="A68" i="108"/>
  <c r="O67" i="108"/>
  <c r="M67" i="108"/>
  <c r="B67" i="108"/>
  <c r="A67" i="108"/>
  <c r="O66" i="108"/>
  <c r="M66" i="108"/>
  <c r="B66" i="108"/>
  <c r="A66" i="108"/>
  <c r="O65" i="108"/>
  <c r="M65" i="108"/>
  <c r="B65" i="108"/>
  <c r="B99" i="108" s="1"/>
  <c r="O64" i="108"/>
  <c r="M64" i="108"/>
  <c r="B64" i="108"/>
  <c r="A64" i="108"/>
  <c r="O63" i="108"/>
  <c r="M63" i="108"/>
  <c r="B63" i="108"/>
  <c r="A63" i="108"/>
  <c r="H63" i="108" s="1"/>
  <c r="O62" i="108"/>
  <c r="M62" i="108"/>
  <c r="B62" i="108"/>
  <c r="B98" i="108" s="1"/>
  <c r="O61" i="108"/>
  <c r="M61" i="108"/>
  <c r="B61" i="108"/>
  <c r="A61" i="108"/>
  <c r="O60" i="108"/>
  <c r="M60" i="108"/>
  <c r="B60" i="108"/>
  <c r="A60" i="108"/>
  <c r="O59" i="108"/>
  <c r="M59" i="108"/>
  <c r="B59" i="108"/>
  <c r="A59" i="108"/>
  <c r="O58" i="108"/>
  <c r="M58" i="108"/>
  <c r="B58" i="108"/>
  <c r="A58" i="108"/>
  <c r="O57" i="108"/>
  <c r="M57" i="108"/>
  <c r="B57" i="108"/>
  <c r="B97" i="108" s="1"/>
  <c r="O56" i="108"/>
  <c r="M56" i="108"/>
  <c r="B56" i="108"/>
  <c r="A56" i="108"/>
  <c r="O55" i="108"/>
  <c r="M55" i="108"/>
  <c r="B55" i="108"/>
  <c r="A55" i="108"/>
  <c r="H55" i="108" s="1"/>
  <c r="O54" i="108"/>
  <c r="M54" i="108"/>
  <c r="B54" i="108"/>
  <c r="B96" i="108" s="1"/>
  <c r="O53" i="108"/>
  <c r="M53" i="108"/>
  <c r="B53" i="108"/>
  <c r="A53" i="108"/>
  <c r="O52" i="108"/>
  <c r="M52" i="108"/>
  <c r="B52" i="108"/>
  <c r="A52" i="108"/>
  <c r="H52" i="108" s="1"/>
  <c r="O51" i="108"/>
  <c r="M51" i="108"/>
  <c r="B51" i="108"/>
  <c r="A51" i="108"/>
  <c r="O50" i="108"/>
  <c r="M50" i="108"/>
  <c r="B50" i="108"/>
  <c r="A50" i="108"/>
  <c r="O49" i="108"/>
  <c r="M49" i="108"/>
  <c r="B49" i="108"/>
  <c r="A49" i="108"/>
  <c r="O48" i="108"/>
  <c r="M48" i="108"/>
  <c r="B48" i="108"/>
  <c r="B95" i="108" s="1"/>
  <c r="O47" i="108"/>
  <c r="M47" i="108"/>
  <c r="B47" i="108"/>
  <c r="A47" i="108"/>
  <c r="O46" i="108"/>
  <c r="M46" i="108"/>
  <c r="B46" i="108"/>
  <c r="A46" i="108"/>
  <c r="O45" i="108"/>
  <c r="M45" i="108"/>
  <c r="B45" i="108"/>
  <c r="B94" i="108" s="1"/>
  <c r="O44" i="108"/>
  <c r="M44" i="108"/>
  <c r="B44" i="108"/>
  <c r="A44" i="108"/>
  <c r="H44" i="108" s="1"/>
  <c r="O43" i="108"/>
  <c r="M43" i="108"/>
  <c r="B43" i="108"/>
  <c r="A43" i="108"/>
  <c r="O42" i="108"/>
  <c r="M42" i="108"/>
  <c r="B42" i="108"/>
  <c r="A42" i="108"/>
  <c r="O41" i="108"/>
  <c r="M41" i="108"/>
  <c r="B41" i="108"/>
  <c r="A41" i="108"/>
  <c r="O40" i="108"/>
  <c r="M40" i="108"/>
  <c r="B40" i="108"/>
  <c r="B93" i="108" s="1"/>
  <c r="O39" i="108"/>
  <c r="M39" i="108"/>
  <c r="B39" i="108"/>
  <c r="A39" i="108"/>
  <c r="H39" i="108" s="1"/>
  <c r="O38" i="108"/>
  <c r="M38" i="108"/>
  <c r="B38" i="108"/>
  <c r="A38" i="108"/>
  <c r="O37" i="108"/>
  <c r="M37" i="108"/>
  <c r="B37" i="108"/>
  <c r="A37" i="108"/>
  <c r="H37" i="108" s="1"/>
  <c r="O36" i="108"/>
  <c r="M36" i="108"/>
  <c r="B36" i="108"/>
  <c r="B92" i="108" s="1"/>
  <c r="O35" i="108"/>
  <c r="M35" i="108"/>
  <c r="B35" i="108"/>
  <c r="B91" i="108" s="1"/>
  <c r="O34" i="108"/>
  <c r="M34" i="108"/>
  <c r="B34" i="108"/>
  <c r="A34" i="108"/>
  <c r="H34" i="108" s="1"/>
  <c r="O33" i="108"/>
  <c r="M33" i="108"/>
  <c r="B33" i="108"/>
  <c r="A33" i="108"/>
  <c r="O32" i="108"/>
  <c r="M32" i="108"/>
  <c r="B32" i="108"/>
  <c r="A32" i="108"/>
  <c r="O31" i="108"/>
  <c r="M31" i="108"/>
  <c r="B31" i="108"/>
  <c r="A31" i="108"/>
  <c r="H31" i="108" s="1"/>
  <c r="O30" i="108"/>
  <c r="M30" i="108"/>
  <c r="B30" i="108"/>
  <c r="A30" i="108"/>
  <c r="B29" i="108"/>
  <c r="B90" i="108" s="1"/>
  <c r="G27" i="108"/>
  <c r="L29" i="108" s="1"/>
  <c r="D27" i="108"/>
  <c r="J3" i="108"/>
  <c r="K2" i="108"/>
  <c r="J2" i="108"/>
  <c r="J1" i="108"/>
  <c r="A103" i="109"/>
  <c r="A102" i="109"/>
  <c r="A101" i="109"/>
  <c r="A100" i="109"/>
  <c r="A99" i="109"/>
  <c r="A98" i="109"/>
  <c r="A97" i="109"/>
  <c r="A96" i="109"/>
  <c r="A95" i="109"/>
  <c r="A94" i="109"/>
  <c r="A93" i="109"/>
  <c r="A92" i="109"/>
  <c r="G88" i="109"/>
  <c r="D88" i="109"/>
  <c r="B82" i="109"/>
  <c r="O80" i="109"/>
  <c r="M80" i="109"/>
  <c r="B80" i="109"/>
  <c r="A80" i="109"/>
  <c r="O79" i="109"/>
  <c r="M79" i="109"/>
  <c r="B79" i="109"/>
  <c r="B102" i="109" s="1"/>
  <c r="O78" i="109"/>
  <c r="M78" i="109"/>
  <c r="B78" i="109"/>
  <c r="A78" i="109"/>
  <c r="O77" i="109"/>
  <c r="M77" i="109"/>
  <c r="B77" i="109"/>
  <c r="A77" i="109"/>
  <c r="O76" i="109"/>
  <c r="M76" i="109"/>
  <c r="B76" i="109"/>
  <c r="A76" i="109"/>
  <c r="O75" i="109"/>
  <c r="M75" i="109"/>
  <c r="B75" i="109"/>
  <c r="B101" i="109" s="1"/>
  <c r="O74" i="109"/>
  <c r="M74" i="109"/>
  <c r="B74" i="109"/>
  <c r="A74" i="109"/>
  <c r="O73" i="109"/>
  <c r="M73" i="109"/>
  <c r="B73" i="109"/>
  <c r="A73" i="109"/>
  <c r="H73" i="109" s="1"/>
  <c r="O72" i="109"/>
  <c r="M72" i="109"/>
  <c r="B72" i="109"/>
  <c r="A72" i="109"/>
  <c r="H72" i="109" s="1"/>
  <c r="O71" i="109"/>
  <c r="M71" i="109"/>
  <c r="B71" i="109"/>
  <c r="A71" i="109"/>
  <c r="O70" i="109"/>
  <c r="M70" i="109"/>
  <c r="B70" i="109"/>
  <c r="A70" i="109"/>
  <c r="O69" i="109"/>
  <c r="M69" i="109"/>
  <c r="B69" i="109"/>
  <c r="B100" i="109" s="1"/>
  <c r="O68" i="109"/>
  <c r="M68" i="109"/>
  <c r="B68" i="109"/>
  <c r="A68" i="109"/>
  <c r="O67" i="109"/>
  <c r="M67" i="109"/>
  <c r="B67" i="109"/>
  <c r="A67" i="109"/>
  <c r="O66" i="109"/>
  <c r="M66" i="109"/>
  <c r="B66" i="109"/>
  <c r="A66" i="109"/>
  <c r="H66" i="109" s="1"/>
  <c r="O65" i="109"/>
  <c r="M65" i="109"/>
  <c r="B65" i="109"/>
  <c r="B99" i="109" s="1"/>
  <c r="O64" i="109"/>
  <c r="M64" i="109"/>
  <c r="B64" i="109"/>
  <c r="A64" i="109"/>
  <c r="H64" i="109" s="1"/>
  <c r="O63" i="109"/>
  <c r="M63" i="109"/>
  <c r="B63" i="109"/>
  <c r="A63" i="109"/>
  <c r="O62" i="109"/>
  <c r="M62" i="109"/>
  <c r="B62" i="109"/>
  <c r="B98" i="109" s="1"/>
  <c r="O61" i="109"/>
  <c r="M61" i="109"/>
  <c r="B61" i="109"/>
  <c r="A61" i="109"/>
  <c r="O60" i="109"/>
  <c r="M60" i="109"/>
  <c r="B60" i="109"/>
  <c r="A60" i="109"/>
  <c r="O59" i="109"/>
  <c r="M59" i="109"/>
  <c r="B59" i="109"/>
  <c r="A59" i="109"/>
  <c r="O58" i="109"/>
  <c r="M58" i="109"/>
  <c r="B58" i="109"/>
  <c r="A58" i="109"/>
  <c r="O57" i="109"/>
  <c r="M57" i="109"/>
  <c r="B57" i="109"/>
  <c r="B97" i="109" s="1"/>
  <c r="O56" i="109"/>
  <c r="M56" i="109"/>
  <c r="B56" i="109"/>
  <c r="A56" i="109"/>
  <c r="H56" i="109" s="1"/>
  <c r="O55" i="109"/>
  <c r="M55" i="109"/>
  <c r="B55" i="109"/>
  <c r="A55" i="109"/>
  <c r="O54" i="109"/>
  <c r="M54" i="109"/>
  <c r="B54" i="109"/>
  <c r="B96" i="109" s="1"/>
  <c r="O53" i="109"/>
  <c r="M53" i="109"/>
  <c r="B53" i="109"/>
  <c r="A53" i="109"/>
  <c r="O52" i="109"/>
  <c r="M52" i="109"/>
  <c r="B52" i="109"/>
  <c r="A52" i="109"/>
  <c r="O51" i="109"/>
  <c r="M51" i="109"/>
  <c r="B51" i="109"/>
  <c r="A51" i="109"/>
  <c r="O50" i="109"/>
  <c r="M50" i="109"/>
  <c r="B50" i="109"/>
  <c r="A50" i="109"/>
  <c r="H50" i="109" s="1"/>
  <c r="O49" i="109"/>
  <c r="M49" i="109"/>
  <c r="B49" i="109"/>
  <c r="A49" i="109"/>
  <c r="O48" i="109"/>
  <c r="M48" i="109"/>
  <c r="B48" i="109"/>
  <c r="B95" i="109" s="1"/>
  <c r="O47" i="109"/>
  <c r="M47" i="109"/>
  <c r="B47" i="109"/>
  <c r="A47" i="109"/>
  <c r="O46" i="109"/>
  <c r="M46" i="109"/>
  <c r="B46" i="109"/>
  <c r="A46" i="109"/>
  <c r="O45" i="109"/>
  <c r="M45" i="109"/>
  <c r="B45" i="109"/>
  <c r="B94" i="109" s="1"/>
  <c r="O44" i="109"/>
  <c r="M44" i="109"/>
  <c r="B44" i="109"/>
  <c r="A44" i="109"/>
  <c r="O43" i="109"/>
  <c r="M43" i="109"/>
  <c r="B43" i="109"/>
  <c r="A43" i="109"/>
  <c r="O42" i="109"/>
  <c r="M42" i="109"/>
  <c r="B42" i="109"/>
  <c r="A42" i="109"/>
  <c r="O41" i="109"/>
  <c r="M41" i="109"/>
  <c r="B41" i="109"/>
  <c r="A41" i="109"/>
  <c r="O40" i="109"/>
  <c r="M40" i="109"/>
  <c r="B40" i="109"/>
  <c r="B93" i="109" s="1"/>
  <c r="O39" i="109"/>
  <c r="M39" i="109"/>
  <c r="B39" i="109"/>
  <c r="A39" i="109"/>
  <c r="O38" i="109"/>
  <c r="M38" i="109"/>
  <c r="B38" i="109"/>
  <c r="A38" i="109"/>
  <c r="O37" i="109"/>
  <c r="M37" i="109"/>
  <c r="B37" i="109"/>
  <c r="A37" i="109"/>
  <c r="O36" i="109"/>
  <c r="M36" i="109"/>
  <c r="B36" i="109"/>
  <c r="B92" i="109" s="1"/>
  <c r="O35" i="109"/>
  <c r="M35" i="109"/>
  <c r="B35" i="109"/>
  <c r="B91" i="109" s="1"/>
  <c r="O34" i="109"/>
  <c r="M34" i="109"/>
  <c r="B34" i="109"/>
  <c r="A34" i="109"/>
  <c r="O33" i="109"/>
  <c r="M33" i="109"/>
  <c r="B33" i="109"/>
  <c r="A33" i="109"/>
  <c r="H33" i="109" s="1"/>
  <c r="O32" i="109"/>
  <c r="M32" i="109"/>
  <c r="B32" i="109"/>
  <c r="A32" i="109"/>
  <c r="O31" i="109"/>
  <c r="M31" i="109"/>
  <c r="B31" i="109"/>
  <c r="A31" i="109"/>
  <c r="O30" i="109"/>
  <c r="M30" i="109"/>
  <c r="B30" i="109"/>
  <c r="A30" i="109"/>
  <c r="B29" i="109"/>
  <c r="B90" i="109" s="1"/>
  <c r="G27" i="109"/>
  <c r="L29" i="109" s="1"/>
  <c r="D27" i="109"/>
  <c r="J3" i="109"/>
  <c r="K2" i="109"/>
  <c r="J2" i="109"/>
  <c r="J1" i="109"/>
  <c r="A103" i="111"/>
  <c r="A102" i="111"/>
  <c r="A101" i="111"/>
  <c r="A100" i="111"/>
  <c r="A99" i="111"/>
  <c r="A98" i="111"/>
  <c r="A97" i="111"/>
  <c r="A96" i="111"/>
  <c r="A95" i="111"/>
  <c r="A94" i="111"/>
  <c r="A93" i="111"/>
  <c r="A92" i="111"/>
  <c r="G88" i="111"/>
  <c r="D88" i="111"/>
  <c r="B82" i="111"/>
  <c r="O80" i="111"/>
  <c r="M80" i="111"/>
  <c r="B80" i="111"/>
  <c r="A80" i="111"/>
  <c r="O79" i="111"/>
  <c r="M79" i="111"/>
  <c r="B79" i="111"/>
  <c r="B102" i="111" s="1"/>
  <c r="O78" i="111"/>
  <c r="M78" i="111"/>
  <c r="B78" i="111"/>
  <c r="A78" i="111"/>
  <c r="O77" i="111"/>
  <c r="M77" i="111"/>
  <c r="B77" i="111"/>
  <c r="A77" i="111"/>
  <c r="O76" i="111"/>
  <c r="M76" i="111"/>
  <c r="B76" i="111"/>
  <c r="A76" i="111"/>
  <c r="O75" i="111"/>
  <c r="M75" i="111"/>
  <c r="B75" i="111"/>
  <c r="B101" i="111" s="1"/>
  <c r="O74" i="111"/>
  <c r="M74" i="111"/>
  <c r="B74" i="111"/>
  <c r="A74" i="111"/>
  <c r="O73" i="111"/>
  <c r="M73" i="111"/>
  <c r="B73" i="111"/>
  <c r="A73" i="111"/>
  <c r="H73" i="111" s="1"/>
  <c r="O72" i="111"/>
  <c r="M72" i="111"/>
  <c r="B72" i="111"/>
  <c r="A72" i="111"/>
  <c r="H72" i="111" s="1"/>
  <c r="O71" i="111"/>
  <c r="M71" i="111"/>
  <c r="B71" i="111"/>
  <c r="A71" i="111"/>
  <c r="O70" i="111"/>
  <c r="M70" i="111"/>
  <c r="B70" i="111"/>
  <c r="A70" i="111"/>
  <c r="H70" i="111" s="1"/>
  <c r="O69" i="111"/>
  <c r="M69" i="111"/>
  <c r="B69" i="111"/>
  <c r="B100" i="111" s="1"/>
  <c r="O68" i="111"/>
  <c r="M68" i="111"/>
  <c r="B68" i="111"/>
  <c r="A68" i="111"/>
  <c r="O67" i="111"/>
  <c r="M67" i="111"/>
  <c r="B67" i="111"/>
  <c r="A67" i="111"/>
  <c r="O66" i="111"/>
  <c r="M66" i="111"/>
  <c r="B66" i="111"/>
  <c r="A66" i="111"/>
  <c r="O65" i="111"/>
  <c r="M65" i="111"/>
  <c r="B65" i="111"/>
  <c r="B99" i="111" s="1"/>
  <c r="O64" i="111"/>
  <c r="M64" i="111"/>
  <c r="B64" i="111"/>
  <c r="A64" i="111"/>
  <c r="O63" i="111"/>
  <c r="M63" i="111"/>
  <c r="B63" i="111"/>
  <c r="A63" i="111"/>
  <c r="O62" i="111"/>
  <c r="M62" i="111"/>
  <c r="B62" i="111"/>
  <c r="B98" i="111" s="1"/>
  <c r="O61" i="111"/>
  <c r="M61" i="111"/>
  <c r="B61" i="111"/>
  <c r="A61" i="111"/>
  <c r="O60" i="111"/>
  <c r="M60" i="111"/>
  <c r="B60" i="111"/>
  <c r="A60" i="111"/>
  <c r="O59" i="111"/>
  <c r="M59" i="111"/>
  <c r="B59" i="111"/>
  <c r="A59" i="111"/>
  <c r="O58" i="111"/>
  <c r="M58" i="111"/>
  <c r="B58" i="111"/>
  <c r="A58" i="111"/>
  <c r="O57" i="111"/>
  <c r="M57" i="111"/>
  <c r="B57" i="111"/>
  <c r="B97" i="111" s="1"/>
  <c r="O56" i="111"/>
  <c r="M56" i="111"/>
  <c r="B56" i="111"/>
  <c r="A56" i="111"/>
  <c r="O55" i="111"/>
  <c r="M55" i="111"/>
  <c r="B55" i="111"/>
  <c r="A55" i="111"/>
  <c r="O54" i="111"/>
  <c r="M54" i="111"/>
  <c r="B54" i="111"/>
  <c r="B96" i="111" s="1"/>
  <c r="O53" i="111"/>
  <c r="M53" i="111"/>
  <c r="B53" i="111"/>
  <c r="A53" i="111"/>
  <c r="O52" i="111"/>
  <c r="M52" i="111"/>
  <c r="B52" i="111"/>
  <c r="A52" i="111"/>
  <c r="O51" i="111"/>
  <c r="M51" i="111"/>
  <c r="B51" i="111"/>
  <c r="A51" i="111"/>
  <c r="O50" i="111"/>
  <c r="M50" i="111"/>
  <c r="B50" i="111"/>
  <c r="A50" i="111"/>
  <c r="O49" i="111"/>
  <c r="M49" i="111"/>
  <c r="B49" i="111"/>
  <c r="A49" i="111"/>
  <c r="O48" i="111"/>
  <c r="M48" i="111"/>
  <c r="B48" i="111"/>
  <c r="B95" i="111" s="1"/>
  <c r="O47" i="111"/>
  <c r="M47" i="111"/>
  <c r="B47" i="111"/>
  <c r="A47" i="111"/>
  <c r="O46" i="111"/>
  <c r="M46" i="111"/>
  <c r="B46" i="111"/>
  <c r="A46" i="111"/>
  <c r="O45" i="111"/>
  <c r="M45" i="111"/>
  <c r="B45" i="111"/>
  <c r="B94" i="111" s="1"/>
  <c r="O44" i="111"/>
  <c r="M44" i="111"/>
  <c r="B44" i="111"/>
  <c r="A44" i="111"/>
  <c r="H44" i="111" s="1"/>
  <c r="O43" i="111"/>
  <c r="M43" i="111"/>
  <c r="B43" i="111"/>
  <c r="A43" i="111"/>
  <c r="O42" i="111"/>
  <c r="M42" i="111"/>
  <c r="B42" i="111"/>
  <c r="A42" i="111"/>
  <c r="O41" i="111"/>
  <c r="M41" i="111"/>
  <c r="B41" i="111"/>
  <c r="A41" i="111"/>
  <c r="O40" i="111"/>
  <c r="M40" i="111"/>
  <c r="B40" i="111"/>
  <c r="B93" i="111" s="1"/>
  <c r="O39" i="111"/>
  <c r="M39" i="111"/>
  <c r="B39" i="111"/>
  <c r="A39" i="111"/>
  <c r="O38" i="111"/>
  <c r="M38" i="111"/>
  <c r="B38" i="111"/>
  <c r="A38" i="111"/>
  <c r="O37" i="111"/>
  <c r="M37" i="111"/>
  <c r="B37" i="111"/>
  <c r="A37" i="111"/>
  <c r="O36" i="111"/>
  <c r="M36" i="111"/>
  <c r="B36" i="111"/>
  <c r="B92" i="111" s="1"/>
  <c r="O35" i="111"/>
  <c r="M35" i="111"/>
  <c r="B35" i="111"/>
  <c r="B91" i="111" s="1"/>
  <c r="O34" i="111"/>
  <c r="M34" i="111"/>
  <c r="B34" i="111"/>
  <c r="A34" i="111"/>
  <c r="O33" i="111"/>
  <c r="M33" i="111"/>
  <c r="B33" i="111"/>
  <c r="A33" i="111"/>
  <c r="H33" i="111" s="1"/>
  <c r="O32" i="111"/>
  <c r="M32" i="111"/>
  <c r="B32" i="111"/>
  <c r="A32" i="111"/>
  <c r="O31" i="111"/>
  <c r="M31" i="111"/>
  <c r="B31" i="111"/>
  <c r="A31" i="111"/>
  <c r="O30" i="111"/>
  <c r="M30" i="111"/>
  <c r="B30" i="111"/>
  <c r="A30" i="111"/>
  <c r="B29" i="111"/>
  <c r="B90" i="111" s="1"/>
  <c r="G27" i="111"/>
  <c r="L29" i="111" s="1"/>
  <c r="D27" i="111"/>
  <c r="J3" i="111"/>
  <c r="K2" i="111"/>
  <c r="J2" i="111"/>
  <c r="J1" i="111"/>
  <c r="A103" i="112"/>
  <c r="A102" i="112"/>
  <c r="A101" i="112"/>
  <c r="A100" i="112"/>
  <c r="A99" i="112"/>
  <c r="A98" i="112"/>
  <c r="A97" i="112"/>
  <c r="A96" i="112"/>
  <c r="A95" i="112"/>
  <c r="A94" i="112"/>
  <c r="A93" i="112"/>
  <c r="A92" i="112"/>
  <c r="G88" i="112"/>
  <c r="D88" i="112"/>
  <c r="B82" i="112"/>
  <c r="O80" i="112"/>
  <c r="M80" i="112"/>
  <c r="B80" i="112"/>
  <c r="A80" i="112"/>
  <c r="O79" i="112"/>
  <c r="M79" i="112"/>
  <c r="B79" i="112"/>
  <c r="B102" i="112" s="1"/>
  <c r="O78" i="112"/>
  <c r="M78" i="112"/>
  <c r="B78" i="112"/>
  <c r="A78" i="112"/>
  <c r="O77" i="112"/>
  <c r="M77" i="112"/>
  <c r="B77" i="112"/>
  <c r="A77" i="112"/>
  <c r="O76" i="112"/>
  <c r="M76" i="112"/>
  <c r="B76" i="112"/>
  <c r="A76" i="112"/>
  <c r="O75" i="112"/>
  <c r="M75" i="112"/>
  <c r="B75" i="112"/>
  <c r="B101" i="112" s="1"/>
  <c r="O74" i="112"/>
  <c r="M74" i="112"/>
  <c r="B74" i="112"/>
  <c r="A74" i="112"/>
  <c r="H74" i="112" s="1"/>
  <c r="O73" i="112"/>
  <c r="M73" i="112"/>
  <c r="B73" i="112"/>
  <c r="A73" i="112"/>
  <c r="O72" i="112"/>
  <c r="M72" i="112"/>
  <c r="B72" i="112"/>
  <c r="A72" i="112"/>
  <c r="O71" i="112"/>
  <c r="M71" i="112"/>
  <c r="B71" i="112"/>
  <c r="A71" i="112"/>
  <c r="H71" i="112" s="1"/>
  <c r="O70" i="112"/>
  <c r="M70" i="112"/>
  <c r="B70" i="112"/>
  <c r="A70" i="112"/>
  <c r="O69" i="112"/>
  <c r="M69" i="112"/>
  <c r="B69" i="112"/>
  <c r="B100" i="112" s="1"/>
  <c r="O68" i="112"/>
  <c r="M68" i="112"/>
  <c r="B68" i="112"/>
  <c r="A68" i="112"/>
  <c r="O67" i="112"/>
  <c r="M67" i="112"/>
  <c r="B67" i="112"/>
  <c r="A67" i="112"/>
  <c r="O66" i="112"/>
  <c r="M66" i="112"/>
  <c r="B66" i="112"/>
  <c r="A66" i="112"/>
  <c r="O65" i="112"/>
  <c r="M65" i="112"/>
  <c r="B65" i="112"/>
  <c r="B99" i="112" s="1"/>
  <c r="O64" i="112"/>
  <c r="M64" i="112"/>
  <c r="B64" i="112"/>
  <c r="A64" i="112"/>
  <c r="O63" i="112"/>
  <c r="M63" i="112"/>
  <c r="B63" i="112"/>
  <c r="A63" i="112"/>
  <c r="O62" i="112"/>
  <c r="M62" i="112"/>
  <c r="B62" i="112"/>
  <c r="B98" i="112" s="1"/>
  <c r="O61" i="112"/>
  <c r="M61" i="112"/>
  <c r="B61" i="112"/>
  <c r="A61" i="112"/>
  <c r="O60" i="112"/>
  <c r="M60" i="112"/>
  <c r="B60" i="112"/>
  <c r="A60" i="112"/>
  <c r="O59" i="112"/>
  <c r="M59" i="112"/>
  <c r="B59" i="112"/>
  <c r="A59" i="112"/>
  <c r="O58" i="112"/>
  <c r="M58" i="112"/>
  <c r="B58" i="112"/>
  <c r="A58" i="112"/>
  <c r="H58" i="112" s="1"/>
  <c r="O57" i="112"/>
  <c r="M57" i="112"/>
  <c r="B57" i="112"/>
  <c r="B97" i="112" s="1"/>
  <c r="O56" i="112"/>
  <c r="M56" i="112"/>
  <c r="B56" i="112"/>
  <c r="A56" i="112"/>
  <c r="O55" i="112"/>
  <c r="M55" i="112"/>
  <c r="B55" i="112"/>
  <c r="A55" i="112"/>
  <c r="H55" i="112" s="1"/>
  <c r="O54" i="112"/>
  <c r="M54" i="112"/>
  <c r="B54" i="112"/>
  <c r="B96" i="112" s="1"/>
  <c r="O53" i="112"/>
  <c r="M53" i="112"/>
  <c r="B53" i="112"/>
  <c r="A53" i="112"/>
  <c r="O52" i="112"/>
  <c r="M52" i="112"/>
  <c r="B52" i="112"/>
  <c r="A52" i="112"/>
  <c r="O51" i="112"/>
  <c r="M51" i="112"/>
  <c r="B51" i="112"/>
  <c r="A51" i="112"/>
  <c r="O50" i="112"/>
  <c r="M50" i="112"/>
  <c r="B50" i="112"/>
  <c r="A50" i="112"/>
  <c r="H50" i="112" s="1"/>
  <c r="O49" i="112"/>
  <c r="M49" i="112"/>
  <c r="B49" i="112"/>
  <c r="A49" i="112"/>
  <c r="O48" i="112"/>
  <c r="M48" i="112"/>
  <c r="B48" i="112"/>
  <c r="B95" i="112" s="1"/>
  <c r="O47" i="112"/>
  <c r="M47" i="112"/>
  <c r="B47" i="112"/>
  <c r="A47" i="112"/>
  <c r="O46" i="112"/>
  <c r="M46" i="112"/>
  <c r="B46" i="112"/>
  <c r="A46" i="112"/>
  <c r="O45" i="112"/>
  <c r="M45" i="112"/>
  <c r="B45" i="112"/>
  <c r="B94" i="112" s="1"/>
  <c r="O44" i="112"/>
  <c r="M44" i="112"/>
  <c r="B44" i="112"/>
  <c r="A44" i="112"/>
  <c r="O43" i="112"/>
  <c r="M43" i="112"/>
  <c r="B43" i="112"/>
  <c r="A43" i="112"/>
  <c r="O42" i="112"/>
  <c r="M42" i="112"/>
  <c r="B42" i="112"/>
  <c r="A42" i="112"/>
  <c r="H42" i="112" s="1"/>
  <c r="O41" i="112"/>
  <c r="M41" i="112"/>
  <c r="B41" i="112"/>
  <c r="A41" i="112"/>
  <c r="O40" i="112"/>
  <c r="M40" i="112"/>
  <c r="B40" i="112"/>
  <c r="B93" i="112" s="1"/>
  <c r="O39" i="112"/>
  <c r="M39" i="112"/>
  <c r="B39" i="112"/>
  <c r="A39" i="112"/>
  <c r="O38" i="112"/>
  <c r="M38" i="112"/>
  <c r="B38" i="112"/>
  <c r="A38" i="112"/>
  <c r="O37" i="112"/>
  <c r="M37" i="112"/>
  <c r="B37" i="112"/>
  <c r="A37" i="112"/>
  <c r="O36" i="112"/>
  <c r="M36" i="112"/>
  <c r="B36" i="112"/>
  <c r="B92" i="112" s="1"/>
  <c r="O35" i="112"/>
  <c r="M35" i="112"/>
  <c r="B35" i="112"/>
  <c r="B91" i="112" s="1"/>
  <c r="O34" i="112"/>
  <c r="M34" i="112"/>
  <c r="B34" i="112"/>
  <c r="A34" i="112"/>
  <c r="H34" i="112" s="1"/>
  <c r="O33" i="112"/>
  <c r="M33" i="112"/>
  <c r="B33" i="112"/>
  <c r="A33" i="112"/>
  <c r="O32" i="112"/>
  <c r="M32" i="112"/>
  <c r="B32" i="112"/>
  <c r="A32" i="112"/>
  <c r="O31" i="112"/>
  <c r="M31" i="112"/>
  <c r="B31" i="112"/>
  <c r="A31" i="112"/>
  <c r="O30" i="112"/>
  <c r="M30" i="112"/>
  <c r="B30" i="112"/>
  <c r="A30" i="112"/>
  <c r="B29" i="112"/>
  <c r="B90" i="112" s="1"/>
  <c r="G27" i="112"/>
  <c r="L29" i="112" s="1"/>
  <c r="D27" i="112"/>
  <c r="J3" i="112"/>
  <c r="K2" i="112"/>
  <c r="J2" i="112"/>
  <c r="J1" i="112"/>
  <c r="A103" i="110"/>
  <c r="A102" i="110"/>
  <c r="A101" i="110"/>
  <c r="A100" i="110"/>
  <c r="A99" i="110"/>
  <c r="A98" i="110"/>
  <c r="A97" i="110"/>
  <c r="A96" i="110"/>
  <c r="A95" i="110"/>
  <c r="A94" i="110"/>
  <c r="A93" i="110"/>
  <c r="A92" i="110"/>
  <c r="G88" i="110"/>
  <c r="D88" i="110"/>
  <c r="B82" i="110"/>
  <c r="O80" i="110"/>
  <c r="M80" i="110"/>
  <c r="B80" i="110"/>
  <c r="A80" i="110"/>
  <c r="O79" i="110"/>
  <c r="M79" i="110"/>
  <c r="B79" i="110"/>
  <c r="B102" i="110" s="1"/>
  <c r="O78" i="110"/>
  <c r="M78" i="110"/>
  <c r="B78" i="110"/>
  <c r="A78" i="110"/>
  <c r="H78" i="110" s="1"/>
  <c r="O77" i="110"/>
  <c r="M77" i="110"/>
  <c r="B77" i="110"/>
  <c r="A77" i="110"/>
  <c r="O76" i="110"/>
  <c r="M76" i="110"/>
  <c r="B76" i="110"/>
  <c r="A76" i="110"/>
  <c r="H76" i="110" s="1"/>
  <c r="O75" i="110"/>
  <c r="M75" i="110"/>
  <c r="B75" i="110"/>
  <c r="B101" i="110" s="1"/>
  <c r="O74" i="110"/>
  <c r="M74" i="110"/>
  <c r="B74" i="110"/>
  <c r="A74" i="110"/>
  <c r="O73" i="110"/>
  <c r="M73" i="110"/>
  <c r="B73" i="110"/>
  <c r="A73" i="110"/>
  <c r="O72" i="110"/>
  <c r="M72" i="110"/>
  <c r="B72" i="110"/>
  <c r="A72" i="110"/>
  <c r="H72" i="110" s="1"/>
  <c r="O71" i="110"/>
  <c r="M71" i="110"/>
  <c r="B71" i="110"/>
  <c r="A71" i="110"/>
  <c r="O70" i="110"/>
  <c r="M70" i="110"/>
  <c r="B70" i="110"/>
  <c r="A70" i="110"/>
  <c r="O69" i="110"/>
  <c r="M69" i="110"/>
  <c r="B69" i="110"/>
  <c r="B100" i="110" s="1"/>
  <c r="O68" i="110"/>
  <c r="M68" i="110"/>
  <c r="B68" i="110"/>
  <c r="A68" i="110"/>
  <c r="O67" i="110"/>
  <c r="M67" i="110"/>
  <c r="B67" i="110"/>
  <c r="A67" i="110"/>
  <c r="O66" i="110"/>
  <c r="M66" i="110"/>
  <c r="B66" i="110"/>
  <c r="A66" i="110"/>
  <c r="O65" i="110"/>
  <c r="M65" i="110"/>
  <c r="B65" i="110"/>
  <c r="B99" i="110" s="1"/>
  <c r="O64" i="110"/>
  <c r="M64" i="110"/>
  <c r="B64" i="110"/>
  <c r="A64" i="110"/>
  <c r="H64" i="110" s="1"/>
  <c r="O63" i="110"/>
  <c r="M63" i="110"/>
  <c r="B63" i="110"/>
  <c r="A63" i="110"/>
  <c r="O62" i="110"/>
  <c r="M62" i="110"/>
  <c r="B62" i="110"/>
  <c r="B98" i="110" s="1"/>
  <c r="O61" i="110"/>
  <c r="M61" i="110"/>
  <c r="B61" i="110"/>
  <c r="A61" i="110"/>
  <c r="O60" i="110"/>
  <c r="M60" i="110"/>
  <c r="B60" i="110"/>
  <c r="A60" i="110"/>
  <c r="H60" i="110" s="1"/>
  <c r="O59" i="110"/>
  <c r="M59" i="110"/>
  <c r="B59" i="110"/>
  <c r="A59" i="110"/>
  <c r="O58" i="110"/>
  <c r="M58" i="110"/>
  <c r="B58" i="110"/>
  <c r="A58" i="110"/>
  <c r="O57" i="110"/>
  <c r="M57" i="110"/>
  <c r="B57" i="110"/>
  <c r="B97" i="110" s="1"/>
  <c r="O56" i="110"/>
  <c r="M56" i="110"/>
  <c r="B56" i="110"/>
  <c r="A56" i="110"/>
  <c r="H56" i="110" s="1"/>
  <c r="O55" i="110"/>
  <c r="M55" i="110"/>
  <c r="B55" i="110"/>
  <c r="A55" i="110"/>
  <c r="O54" i="110"/>
  <c r="M54" i="110"/>
  <c r="B54" i="110"/>
  <c r="B96" i="110" s="1"/>
  <c r="O53" i="110"/>
  <c r="M53" i="110"/>
  <c r="B53" i="110"/>
  <c r="A53" i="110"/>
  <c r="O52" i="110"/>
  <c r="M52" i="110"/>
  <c r="B52" i="110"/>
  <c r="A52" i="110"/>
  <c r="O51" i="110"/>
  <c r="M51" i="110"/>
  <c r="B51" i="110"/>
  <c r="A51" i="110"/>
  <c r="O50" i="110"/>
  <c r="M50" i="110"/>
  <c r="B50" i="110"/>
  <c r="A50" i="110"/>
  <c r="O49" i="110"/>
  <c r="M49" i="110"/>
  <c r="B49" i="110"/>
  <c r="A49" i="110"/>
  <c r="O48" i="110"/>
  <c r="M48" i="110"/>
  <c r="B48" i="110"/>
  <c r="B95" i="110" s="1"/>
  <c r="O47" i="110"/>
  <c r="M47" i="110"/>
  <c r="B47" i="110"/>
  <c r="A47" i="110"/>
  <c r="O46" i="110"/>
  <c r="M46" i="110"/>
  <c r="B46" i="110"/>
  <c r="A46" i="110"/>
  <c r="O45" i="110"/>
  <c r="M45" i="110"/>
  <c r="B45" i="110"/>
  <c r="B94" i="110" s="1"/>
  <c r="O44" i="110"/>
  <c r="M44" i="110"/>
  <c r="B44" i="110"/>
  <c r="A44" i="110"/>
  <c r="H44" i="110" s="1"/>
  <c r="O43" i="110"/>
  <c r="M43" i="110"/>
  <c r="B43" i="110"/>
  <c r="A43" i="110"/>
  <c r="O42" i="110"/>
  <c r="M42" i="110"/>
  <c r="B42" i="110"/>
  <c r="A42" i="110"/>
  <c r="O41" i="110"/>
  <c r="M41" i="110"/>
  <c r="B41" i="110"/>
  <c r="A41" i="110"/>
  <c r="O40" i="110"/>
  <c r="M40" i="110"/>
  <c r="B40" i="110"/>
  <c r="B93" i="110" s="1"/>
  <c r="O39" i="110"/>
  <c r="M39" i="110"/>
  <c r="B39" i="110"/>
  <c r="A39" i="110"/>
  <c r="O38" i="110"/>
  <c r="M38" i="110"/>
  <c r="B38" i="110"/>
  <c r="A38" i="110"/>
  <c r="O37" i="110"/>
  <c r="M37" i="110"/>
  <c r="B37" i="110"/>
  <c r="A37" i="110"/>
  <c r="O36" i="110"/>
  <c r="M36" i="110"/>
  <c r="B36" i="110"/>
  <c r="B92" i="110" s="1"/>
  <c r="O35" i="110"/>
  <c r="M35" i="110"/>
  <c r="B35" i="110"/>
  <c r="B91" i="110" s="1"/>
  <c r="O34" i="110"/>
  <c r="M34" i="110"/>
  <c r="B34" i="110"/>
  <c r="A34" i="110"/>
  <c r="O33" i="110"/>
  <c r="M33" i="110"/>
  <c r="B33" i="110"/>
  <c r="A33" i="110"/>
  <c r="O32" i="110"/>
  <c r="M32" i="110"/>
  <c r="B32" i="110"/>
  <c r="A32" i="110"/>
  <c r="H32" i="110" s="1"/>
  <c r="O31" i="110"/>
  <c r="M31" i="110"/>
  <c r="B31" i="110"/>
  <c r="A31" i="110"/>
  <c r="O30" i="110"/>
  <c r="M30" i="110"/>
  <c r="B30" i="110"/>
  <c r="A30" i="110"/>
  <c r="B29" i="110"/>
  <c r="B90" i="110" s="1"/>
  <c r="G27" i="110"/>
  <c r="L29" i="110" s="1"/>
  <c r="D27" i="110"/>
  <c r="J3" i="110"/>
  <c r="K2" i="110"/>
  <c r="J2" i="110"/>
  <c r="J1" i="110"/>
  <c r="A103" i="83"/>
  <c r="A102" i="83"/>
  <c r="A101" i="83"/>
  <c r="A100" i="83"/>
  <c r="A99" i="83"/>
  <c r="A98" i="83"/>
  <c r="A97" i="83"/>
  <c r="A96" i="83"/>
  <c r="A95" i="83"/>
  <c r="A94" i="83"/>
  <c r="A93" i="83"/>
  <c r="A92" i="83"/>
  <c r="G88" i="83"/>
  <c r="D88" i="83"/>
  <c r="B82" i="83"/>
  <c r="O80" i="83"/>
  <c r="M80" i="83"/>
  <c r="B80" i="83"/>
  <c r="A80" i="83"/>
  <c r="O79" i="83"/>
  <c r="M79" i="83"/>
  <c r="B79" i="83"/>
  <c r="B102" i="83" s="1"/>
  <c r="O78" i="83"/>
  <c r="M78" i="83"/>
  <c r="B78" i="83"/>
  <c r="A78" i="83"/>
  <c r="O77" i="83"/>
  <c r="M77" i="83"/>
  <c r="B77" i="83"/>
  <c r="A77" i="83"/>
  <c r="O76" i="83"/>
  <c r="M76" i="83"/>
  <c r="B76" i="83"/>
  <c r="A76" i="83"/>
  <c r="H76" i="83" s="1"/>
  <c r="O75" i="83"/>
  <c r="M75" i="83"/>
  <c r="B75" i="83"/>
  <c r="B101" i="83" s="1"/>
  <c r="O74" i="83"/>
  <c r="M74" i="83"/>
  <c r="B74" i="83"/>
  <c r="A74" i="83"/>
  <c r="O73" i="83"/>
  <c r="M73" i="83"/>
  <c r="B73" i="83"/>
  <c r="A73" i="83"/>
  <c r="H73" i="83" s="1"/>
  <c r="O72" i="83"/>
  <c r="M72" i="83"/>
  <c r="B72" i="83"/>
  <c r="A72" i="83"/>
  <c r="O71" i="83"/>
  <c r="M71" i="83"/>
  <c r="B71" i="83"/>
  <c r="A71" i="83"/>
  <c r="O70" i="83"/>
  <c r="M70" i="83"/>
  <c r="B70" i="83"/>
  <c r="A70" i="83"/>
  <c r="H70" i="83" s="1"/>
  <c r="O69" i="83"/>
  <c r="M69" i="83"/>
  <c r="B69" i="83"/>
  <c r="B100" i="83" s="1"/>
  <c r="O68" i="83"/>
  <c r="M68" i="83"/>
  <c r="B68" i="83"/>
  <c r="A68" i="83"/>
  <c r="H68" i="83" s="1"/>
  <c r="O67" i="83"/>
  <c r="M67" i="83"/>
  <c r="B67" i="83"/>
  <c r="A67" i="83"/>
  <c r="O66" i="83"/>
  <c r="M66" i="83"/>
  <c r="B66" i="83"/>
  <c r="A66" i="83"/>
  <c r="H66" i="83" s="1"/>
  <c r="O65" i="83"/>
  <c r="M65" i="83"/>
  <c r="B65" i="83"/>
  <c r="B99" i="83" s="1"/>
  <c r="O64" i="83"/>
  <c r="M64" i="83"/>
  <c r="B64" i="83"/>
  <c r="A64" i="83"/>
  <c r="O63" i="83"/>
  <c r="M63" i="83"/>
  <c r="B63" i="83"/>
  <c r="A63" i="83"/>
  <c r="O62" i="83"/>
  <c r="M62" i="83"/>
  <c r="B62" i="83"/>
  <c r="B98" i="83" s="1"/>
  <c r="O61" i="83"/>
  <c r="M61" i="83"/>
  <c r="B61" i="83"/>
  <c r="A61" i="83"/>
  <c r="O60" i="83"/>
  <c r="M60" i="83"/>
  <c r="B60" i="83"/>
  <c r="A60" i="83"/>
  <c r="H60" i="83" s="1"/>
  <c r="O59" i="83"/>
  <c r="M59" i="83"/>
  <c r="B59" i="83"/>
  <c r="A59" i="83"/>
  <c r="O58" i="83"/>
  <c r="M58" i="83"/>
  <c r="B58" i="83"/>
  <c r="A58" i="83"/>
  <c r="H58" i="83" s="1"/>
  <c r="O57" i="83"/>
  <c r="M57" i="83"/>
  <c r="B57" i="83"/>
  <c r="B97" i="83" s="1"/>
  <c r="O56" i="83"/>
  <c r="M56" i="83"/>
  <c r="B56" i="83"/>
  <c r="A56" i="83"/>
  <c r="O55" i="83"/>
  <c r="M55" i="83"/>
  <c r="B55" i="83"/>
  <c r="A55" i="83"/>
  <c r="O54" i="83"/>
  <c r="M54" i="83"/>
  <c r="B54" i="83"/>
  <c r="B96" i="83" s="1"/>
  <c r="O53" i="83"/>
  <c r="M53" i="83"/>
  <c r="B53" i="83"/>
  <c r="A53" i="83"/>
  <c r="O52" i="83"/>
  <c r="M52" i="83"/>
  <c r="B52" i="83"/>
  <c r="A52" i="83"/>
  <c r="H52" i="83" s="1"/>
  <c r="O51" i="83"/>
  <c r="M51" i="83"/>
  <c r="B51" i="83"/>
  <c r="A51" i="83"/>
  <c r="O50" i="83"/>
  <c r="M50" i="83"/>
  <c r="B50" i="83"/>
  <c r="A50" i="83"/>
  <c r="H50" i="83" s="1"/>
  <c r="O49" i="83"/>
  <c r="M49" i="83"/>
  <c r="B49" i="83"/>
  <c r="A49" i="83"/>
  <c r="O48" i="83"/>
  <c r="M48" i="83"/>
  <c r="B48" i="83"/>
  <c r="B95" i="83" s="1"/>
  <c r="O47" i="83"/>
  <c r="M47" i="83"/>
  <c r="B47" i="83"/>
  <c r="A47" i="83"/>
  <c r="O46" i="83"/>
  <c r="M46" i="83"/>
  <c r="B46" i="83"/>
  <c r="A46" i="83"/>
  <c r="O45" i="83"/>
  <c r="M45" i="83"/>
  <c r="B45" i="83"/>
  <c r="B94" i="83" s="1"/>
  <c r="O44" i="83"/>
  <c r="M44" i="83"/>
  <c r="B44" i="83"/>
  <c r="A44" i="83"/>
  <c r="H44" i="83" s="1"/>
  <c r="O43" i="83"/>
  <c r="M43" i="83"/>
  <c r="B43" i="83"/>
  <c r="A43" i="83"/>
  <c r="O42" i="83"/>
  <c r="M42" i="83"/>
  <c r="B42" i="83"/>
  <c r="A42" i="83"/>
  <c r="H42" i="83" s="1"/>
  <c r="O41" i="83"/>
  <c r="M41" i="83"/>
  <c r="B41" i="83"/>
  <c r="A41" i="83"/>
  <c r="O40" i="83"/>
  <c r="M40" i="83"/>
  <c r="B40" i="83"/>
  <c r="B93" i="83" s="1"/>
  <c r="O39" i="83"/>
  <c r="M39" i="83"/>
  <c r="B39" i="83"/>
  <c r="A39" i="83"/>
  <c r="O38" i="83"/>
  <c r="M38" i="83"/>
  <c r="B38" i="83"/>
  <c r="A38" i="83"/>
  <c r="O37" i="83"/>
  <c r="M37" i="83"/>
  <c r="B37" i="83"/>
  <c r="A37" i="83"/>
  <c r="O36" i="83"/>
  <c r="M36" i="83"/>
  <c r="B36" i="83"/>
  <c r="B92" i="83" s="1"/>
  <c r="O35" i="83"/>
  <c r="M35" i="83"/>
  <c r="B35" i="83"/>
  <c r="B91" i="83" s="1"/>
  <c r="O34" i="83"/>
  <c r="M34" i="83"/>
  <c r="B34" i="83"/>
  <c r="A34" i="83"/>
  <c r="O33" i="83"/>
  <c r="M33" i="83"/>
  <c r="B33" i="83"/>
  <c r="A33" i="83"/>
  <c r="H33" i="83" s="1"/>
  <c r="O32" i="83"/>
  <c r="M32" i="83"/>
  <c r="B32" i="83"/>
  <c r="A32" i="83"/>
  <c r="O31" i="83"/>
  <c r="M31" i="83"/>
  <c r="B31" i="83"/>
  <c r="A31" i="83"/>
  <c r="O30" i="83"/>
  <c r="M30" i="83"/>
  <c r="B30" i="83"/>
  <c r="A30" i="83"/>
  <c r="B29" i="83"/>
  <c r="B90" i="83" s="1"/>
  <c r="G27" i="83"/>
  <c r="L29" i="83" s="1"/>
  <c r="D27" i="83"/>
  <c r="J3" i="83"/>
  <c r="K2" i="83"/>
  <c r="J2" i="83"/>
  <c r="J1" i="83"/>
  <c r="A103" i="91"/>
  <c r="A102" i="91"/>
  <c r="A101" i="91"/>
  <c r="A100" i="91"/>
  <c r="A99" i="91"/>
  <c r="A98" i="91"/>
  <c r="A97" i="91"/>
  <c r="A96" i="91"/>
  <c r="A95" i="91"/>
  <c r="A94" i="91"/>
  <c r="A93" i="91"/>
  <c r="A92" i="91"/>
  <c r="G88" i="91"/>
  <c r="D88" i="91"/>
  <c r="B82" i="91"/>
  <c r="O80" i="91"/>
  <c r="M80" i="91"/>
  <c r="B80" i="91"/>
  <c r="A80" i="91"/>
  <c r="O79" i="91"/>
  <c r="M79" i="91"/>
  <c r="B79" i="91"/>
  <c r="B102" i="91" s="1"/>
  <c r="O78" i="91"/>
  <c r="M78" i="91"/>
  <c r="B78" i="91"/>
  <c r="A78" i="91"/>
  <c r="O77" i="91"/>
  <c r="M77" i="91"/>
  <c r="B77" i="91"/>
  <c r="A77" i="91"/>
  <c r="O76" i="91"/>
  <c r="M76" i="91"/>
  <c r="B76" i="91"/>
  <c r="A76" i="91"/>
  <c r="O75" i="91"/>
  <c r="M75" i="91"/>
  <c r="B75" i="91"/>
  <c r="B101" i="91" s="1"/>
  <c r="O74" i="91"/>
  <c r="M74" i="91"/>
  <c r="B74" i="91"/>
  <c r="A74" i="91"/>
  <c r="O73" i="91"/>
  <c r="M73" i="91"/>
  <c r="B73" i="91"/>
  <c r="A73" i="91"/>
  <c r="H73" i="91" s="1"/>
  <c r="O72" i="91"/>
  <c r="M72" i="91"/>
  <c r="B72" i="91"/>
  <c r="A72" i="91"/>
  <c r="O71" i="91"/>
  <c r="M71" i="91"/>
  <c r="B71" i="91"/>
  <c r="A71" i="91"/>
  <c r="H71" i="91" s="1"/>
  <c r="O70" i="91"/>
  <c r="M70" i="91"/>
  <c r="B70" i="91"/>
  <c r="A70" i="91"/>
  <c r="O69" i="91"/>
  <c r="M69" i="91"/>
  <c r="B69" i="91"/>
  <c r="B100" i="91" s="1"/>
  <c r="O68" i="91"/>
  <c r="M68" i="91"/>
  <c r="B68" i="91"/>
  <c r="A68" i="91"/>
  <c r="O67" i="91"/>
  <c r="M67" i="91"/>
  <c r="B67" i="91"/>
  <c r="A67" i="91"/>
  <c r="O66" i="91"/>
  <c r="M66" i="91"/>
  <c r="B66" i="91"/>
  <c r="A66" i="91"/>
  <c r="O65" i="91"/>
  <c r="M65" i="91"/>
  <c r="B65" i="91"/>
  <c r="B99" i="91" s="1"/>
  <c r="O64" i="91"/>
  <c r="M64" i="91"/>
  <c r="B64" i="91"/>
  <c r="A64" i="91"/>
  <c r="O63" i="91"/>
  <c r="M63" i="91"/>
  <c r="B63" i="91"/>
  <c r="A63" i="91"/>
  <c r="H63" i="91" s="1"/>
  <c r="O62" i="91"/>
  <c r="M62" i="91"/>
  <c r="B62" i="91"/>
  <c r="B98" i="91" s="1"/>
  <c r="O61" i="91"/>
  <c r="M61" i="91"/>
  <c r="B61" i="91"/>
  <c r="A61" i="91"/>
  <c r="O60" i="91"/>
  <c r="M60" i="91"/>
  <c r="B60" i="91"/>
  <c r="A60" i="91"/>
  <c r="O59" i="91"/>
  <c r="M59" i="91"/>
  <c r="B59" i="91"/>
  <c r="A59" i="91"/>
  <c r="O58" i="91"/>
  <c r="M58" i="91"/>
  <c r="B58" i="91"/>
  <c r="A58" i="91"/>
  <c r="O57" i="91"/>
  <c r="M57" i="91"/>
  <c r="B57" i="91"/>
  <c r="B97" i="91" s="1"/>
  <c r="O56" i="91"/>
  <c r="M56" i="91"/>
  <c r="B56" i="91"/>
  <c r="A56" i="91"/>
  <c r="O55" i="91"/>
  <c r="M55" i="91"/>
  <c r="B55" i="91"/>
  <c r="A55" i="91"/>
  <c r="H55" i="91" s="1"/>
  <c r="O54" i="91"/>
  <c r="M54" i="91"/>
  <c r="B54" i="91"/>
  <c r="B96" i="91" s="1"/>
  <c r="O53" i="91"/>
  <c r="M53" i="91"/>
  <c r="B53" i="91"/>
  <c r="A53" i="91"/>
  <c r="O52" i="91"/>
  <c r="M52" i="91"/>
  <c r="B52" i="91"/>
  <c r="A52" i="91"/>
  <c r="O51" i="91"/>
  <c r="M51" i="91"/>
  <c r="B51" i="91"/>
  <c r="A51" i="91"/>
  <c r="O50" i="91"/>
  <c r="M50" i="91"/>
  <c r="B50" i="91"/>
  <c r="A50" i="91"/>
  <c r="O49" i="91"/>
  <c r="M49" i="91"/>
  <c r="B49" i="91"/>
  <c r="A49" i="91"/>
  <c r="H49" i="91" s="1"/>
  <c r="O48" i="91"/>
  <c r="M48" i="91"/>
  <c r="B48" i="91"/>
  <c r="B95" i="91" s="1"/>
  <c r="O47" i="91"/>
  <c r="M47" i="91"/>
  <c r="B47" i="91"/>
  <c r="A47" i="91"/>
  <c r="H47" i="91" s="1"/>
  <c r="O46" i="91"/>
  <c r="M46" i="91"/>
  <c r="B46" i="91"/>
  <c r="A46" i="91"/>
  <c r="O45" i="91"/>
  <c r="M45" i="91"/>
  <c r="B45" i="91"/>
  <c r="B94" i="91" s="1"/>
  <c r="O44" i="91"/>
  <c r="M44" i="91"/>
  <c r="B44" i="91"/>
  <c r="A44" i="91"/>
  <c r="O43" i="91"/>
  <c r="M43" i="91"/>
  <c r="B43" i="91"/>
  <c r="A43" i="91"/>
  <c r="O42" i="91"/>
  <c r="M42" i="91"/>
  <c r="B42" i="91"/>
  <c r="A42" i="91"/>
  <c r="O41" i="91"/>
  <c r="M41" i="91"/>
  <c r="B41" i="91"/>
  <c r="A41" i="91"/>
  <c r="H41" i="91" s="1"/>
  <c r="O40" i="91"/>
  <c r="M40" i="91"/>
  <c r="B40" i="91"/>
  <c r="B93" i="91" s="1"/>
  <c r="O39" i="91"/>
  <c r="M39" i="91"/>
  <c r="B39" i="91"/>
  <c r="A39" i="91"/>
  <c r="H39" i="91" s="1"/>
  <c r="O38" i="91"/>
  <c r="M38" i="91"/>
  <c r="B38" i="91"/>
  <c r="A38" i="91"/>
  <c r="O37" i="91"/>
  <c r="M37" i="91"/>
  <c r="B37" i="91"/>
  <c r="A37" i="91"/>
  <c r="O36" i="91"/>
  <c r="M36" i="91"/>
  <c r="B36" i="91"/>
  <c r="B92" i="91" s="1"/>
  <c r="O35" i="91"/>
  <c r="M35" i="91"/>
  <c r="B35" i="91"/>
  <c r="B91" i="91" s="1"/>
  <c r="O34" i="91"/>
  <c r="M34" i="91"/>
  <c r="B34" i="91"/>
  <c r="A34" i="91"/>
  <c r="O33" i="91"/>
  <c r="M33" i="91"/>
  <c r="B33" i="91"/>
  <c r="A33" i="91"/>
  <c r="O32" i="91"/>
  <c r="M32" i="91"/>
  <c r="B32" i="91"/>
  <c r="A32" i="91"/>
  <c r="O31" i="91"/>
  <c r="M31" i="91"/>
  <c r="B31" i="91"/>
  <c r="A31" i="91"/>
  <c r="H31" i="91" s="1"/>
  <c r="O30" i="91"/>
  <c r="M30" i="91"/>
  <c r="B30" i="91"/>
  <c r="A30" i="91"/>
  <c r="B29" i="91"/>
  <c r="B90" i="91" s="1"/>
  <c r="G27" i="91"/>
  <c r="L29" i="91" s="1"/>
  <c r="D27" i="91"/>
  <c r="J3" i="91"/>
  <c r="K2" i="91"/>
  <c r="J2" i="91"/>
  <c r="J1" i="91"/>
  <c r="A103" i="92"/>
  <c r="A102" i="92"/>
  <c r="A101" i="92"/>
  <c r="A100" i="92"/>
  <c r="A99" i="92"/>
  <c r="A98" i="92"/>
  <c r="A97" i="92"/>
  <c r="A96" i="92"/>
  <c r="A95" i="92"/>
  <c r="A94" i="92"/>
  <c r="A93" i="92"/>
  <c r="A92" i="92"/>
  <c r="G88" i="92"/>
  <c r="D88" i="92"/>
  <c r="B82" i="92"/>
  <c r="O80" i="92"/>
  <c r="M80" i="92"/>
  <c r="B80" i="92"/>
  <c r="A80" i="92"/>
  <c r="O79" i="92"/>
  <c r="M79" i="92"/>
  <c r="B79" i="92"/>
  <c r="B102" i="92" s="1"/>
  <c r="O78" i="92"/>
  <c r="M78" i="92"/>
  <c r="B78" i="92"/>
  <c r="A78" i="92"/>
  <c r="O77" i="92"/>
  <c r="M77" i="92"/>
  <c r="B77" i="92"/>
  <c r="A77" i="92"/>
  <c r="O76" i="92"/>
  <c r="M76" i="92"/>
  <c r="B76" i="92"/>
  <c r="A76" i="92"/>
  <c r="O75" i="92"/>
  <c r="M75" i="92"/>
  <c r="B75" i="92"/>
  <c r="B101" i="92" s="1"/>
  <c r="O74" i="92"/>
  <c r="M74" i="92"/>
  <c r="B74" i="92"/>
  <c r="A74" i="92"/>
  <c r="O73" i="92"/>
  <c r="M73" i="92"/>
  <c r="B73" i="92"/>
  <c r="A73" i="92"/>
  <c r="O72" i="92"/>
  <c r="M72" i="92"/>
  <c r="B72" i="92"/>
  <c r="A72" i="92"/>
  <c r="O71" i="92"/>
  <c r="M71" i="92"/>
  <c r="B71" i="92"/>
  <c r="A71" i="92"/>
  <c r="O70" i="92"/>
  <c r="M70" i="92"/>
  <c r="B70" i="92"/>
  <c r="A70" i="92"/>
  <c r="O69" i="92"/>
  <c r="M69" i="92"/>
  <c r="B69" i="92"/>
  <c r="B100" i="92" s="1"/>
  <c r="O68" i="92"/>
  <c r="M68" i="92"/>
  <c r="B68" i="92"/>
  <c r="A68" i="92"/>
  <c r="O67" i="92"/>
  <c r="M67" i="92"/>
  <c r="B67" i="92"/>
  <c r="A67" i="92"/>
  <c r="O66" i="92"/>
  <c r="M66" i="92"/>
  <c r="B66" i="92"/>
  <c r="A66" i="92"/>
  <c r="O65" i="92"/>
  <c r="M65" i="92"/>
  <c r="B65" i="92"/>
  <c r="B99" i="92" s="1"/>
  <c r="O64" i="92"/>
  <c r="M64" i="92"/>
  <c r="B64" i="92"/>
  <c r="A64" i="92"/>
  <c r="O63" i="92"/>
  <c r="M63" i="92"/>
  <c r="B63" i="92"/>
  <c r="A63" i="92"/>
  <c r="H63" i="92" s="1"/>
  <c r="O62" i="92"/>
  <c r="M62" i="92"/>
  <c r="B62" i="92"/>
  <c r="B98" i="92" s="1"/>
  <c r="O61" i="92"/>
  <c r="M61" i="92"/>
  <c r="B61" i="92"/>
  <c r="A61" i="92"/>
  <c r="O60" i="92"/>
  <c r="M60" i="92"/>
  <c r="B60" i="92"/>
  <c r="A60" i="92"/>
  <c r="O59" i="92"/>
  <c r="M59" i="92"/>
  <c r="B59" i="92"/>
  <c r="A59" i="92"/>
  <c r="O58" i="92"/>
  <c r="M58" i="92"/>
  <c r="B58" i="92"/>
  <c r="A58" i="92"/>
  <c r="O57" i="92"/>
  <c r="M57" i="92"/>
  <c r="B57" i="92"/>
  <c r="B97" i="92" s="1"/>
  <c r="O56" i="92"/>
  <c r="M56" i="92"/>
  <c r="B56" i="92"/>
  <c r="A56" i="92"/>
  <c r="O55" i="92"/>
  <c r="M55" i="92"/>
  <c r="B55" i="92"/>
  <c r="A55" i="92"/>
  <c r="O54" i="92"/>
  <c r="M54" i="92"/>
  <c r="B54" i="92"/>
  <c r="B96" i="92" s="1"/>
  <c r="O53" i="92"/>
  <c r="M53" i="92"/>
  <c r="B53" i="92"/>
  <c r="A53" i="92"/>
  <c r="O52" i="92"/>
  <c r="M52" i="92"/>
  <c r="B52" i="92"/>
  <c r="A52" i="92"/>
  <c r="O51" i="92"/>
  <c r="M51" i="92"/>
  <c r="B51" i="92"/>
  <c r="A51" i="92"/>
  <c r="O50" i="92"/>
  <c r="M50" i="92"/>
  <c r="B50" i="92"/>
  <c r="A50" i="92"/>
  <c r="O49" i="92"/>
  <c r="M49" i="92"/>
  <c r="B49" i="92"/>
  <c r="A49" i="92"/>
  <c r="O48" i="92"/>
  <c r="M48" i="92"/>
  <c r="B48" i="92"/>
  <c r="B95" i="92" s="1"/>
  <c r="O47" i="92"/>
  <c r="M47" i="92"/>
  <c r="B47" i="92"/>
  <c r="A47" i="92"/>
  <c r="H47" i="92" s="1"/>
  <c r="O46" i="92"/>
  <c r="M46" i="92"/>
  <c r="B46" i="92"/>
  <c r="A46" i="92"/>
  <c r="O45" i="92"/>
  <c r="M45" i="92"/>
  <c r="B45" i="92"/>
  <c r="B94" i="92" s="1"/>
  <c r="O44" i="92"/>
  <c r="M44" i="92"/>
  <c r="B44" i="92"/>
  <c r="A44" i="92"/>
  <c r="O43" i="92"/>
  <c r="M43" i="92"/>
  <c r="B43" i="92"/>
  <c r="A43" i="92"/>
  <c r="O42" i="92"/>
  <c r="M42" i="92"/>
  <c r="B42" i="92"/>
  <c r="A42" i="92"/>
  <c r="O41" i="92"/>
  <c r="M41" i="92"/>
  <c r="B41" i="92"/>
  <c r="A41" i="92"/>
  <c r="O40" i="92"/>
  <c r="M40" i="92"/>
  <c r="B40" i="92"/>
  <c r="B93" i="92" s="1"/>
  <c r="O39" i="92"/>
  <c r="M39" i="92"/>
  <c r="B39" i="92"/>
  <c r="A39" i="92"/>
  <c r="O38" i="92"/>
  <c r="M38" i="92"/>
  <c r="B38" i="92"/>
  <c r="A38" i="92"/>
  <c r="O37" i="92"/>
  <c r="M37" i="92"/>
  <c r="B37" i="92"/>
  <c r="A37" i="92"/>
  <c r="H37" i="92" s="1"/>
  <c r="O36" i="92"/>
  <c r="M36" i="92"/>
  <c r="B36" i="92"/>
  <c r="B92" i="92" s="1"/>
  <c r="O35" i="92"/>
  <c r="M35" i="92"/>
  <c r="B35" i="92"/>
  <c r="B91" i="92" s="1"/>
  <c r="O34" i="92"/>
  <c r="M34" i="92"/>
  <c r="B34" i="92"/>
  <c r="A34" i="92"/>
  <c r="H34" i="92" s="1"/>
  <c r="O33" i="92"/>
  <c r="M33" i="92"/>
  <c r="B33" i="92"/>
  <c r="A33" i="92"/>
  <c r="O32" i="92"/>
  <c r="M32" i="92"/>
  <c r="B32" i="92"/>
  <c r="A32" i="92"/>
  <c r="O31" i="92"/>
  <c r="M31" i="92"/>
  <c r="B31" i="92"/>
  <c r="A31" i="92"/>
  <c r="O30" i="92"/>
  <c r="M30" i="92"/>
  <c r="B30" i="92"/>
  <c r="A30" i="92"/>
  <c r="B29" i="92"/>
  <c r="B90" i="92" s="1"/>
  <c r="G27" i="92"/>
  <c r="L29" i="92" s="1"/>
  <c r="D27" i="92"/>
  <c r="J3" i="92"/>
  <c r="K2" i="92"/>
  <c r="J2" i="92"/>
  <c r="J1" i="92"/>
  <c r="O80" i="93"/>
  <c r="M80" i="93"/>
  <c r="O79" i="93"/>
  <c r="M79" i="93"/>
  <c r="O78" i="93"/>
  <c r="M78" i="93"/>
  <c r="O77" i="93"/>
  <c r="M77" i="93"/>
  <c r="O76" i="93"/>
  <c r="M76" i="93"/>
  <c r="O75" i="93"/>
  <c r="M75" i="93"/>
  <c r="O74" i="93"/>
  <c r="M74" i="93"/>
  <c r="O73" i="93"/>
  <c r="M73" i="93"/>
  <c r="O72" i="93"/>
  <c r="M72" i="93"/>
  <c r="O71" i="93"/>
  <c r="M71" i="93"/>
  <c r="O70" i="93"/>
  <c r="M70" i="93"/>
  <c r="O69" i="93"/>
  <c r="M69" i="93"/>
  <c r="O68" i="93"/>
  <c r="M68" i="93"/>
  <c r="O67" i="93"/>
  <c r="M67" i="93"/>
  <c r="O66" i="93"/>
  <c r="M66" i="93"/>
  <c r="O65" i="93"/>
  <c r="M65" i="93"/>
  <c r="O64" i="93"/>
  <c r="M64" i="93"/>
  <c r="O63" i="93"/>
  <c r="M63" i="93"/>
  <c r="O62" i="93"/>
  <c r="M62" i="93"/>
  <c r="O61" i="93"/>
  <c r="M61" i="93"/>
  <c r="O60" i="93"/>
  <c r="M60" i="93"/>
  <c r="O59" i="93"/>
  <c r="M59" i="93"/>
  <c r="O58" i="93"/>
  <c r="M58" i="93"/>
  <c r="O57" i="93"/>
  <c r="M57" i="93"/>
  <c r="O56" i="93"/>
  <c r="M56" i="93"/>
  <c r="O55" i="93"/>
  <c r="M55" i="93"/>
  <c r="O54" i="93"/>
  <c r="M54" i="93"/>
  <c r="O53" i="93"/>
  <c r="M53" i="93"/>
  <c r="O52" i="93"/>
  <c r="M52" i="93"/>
  <c r="O51" i="93"/>
  <c r="M51" i="93"/>
  <c r="O50" i="93"/>
  <c r="M50" i="93"/>
  <c r="O49" i="93"/>
  <c r="M49" i="93"/>
  <c r="O48" i="93"/>
  <c r="M48" i="93"/>
  <c r="O47" i="93"/>
  <c r="M47" i="93"/>
  <c r="O46" i="93"/>
  <c r="M46" i="93"/>
  <c r="O45" i="93"/>
  <c r="M45" i="93"/>
  <c r="O44" i="93"/>
  <c r="M44" i="93"/>
  <c r="O43" i="93"/>
  <c r="M43" i="93"/>
  <c r="O42" i="93"/>
  <c r="M42" i="93"/>
  <c r="O41" i="93"/>
  <c r="M41" i="93"/>
  <c r="O40" i="93"/>
  <c r="M40" i="93"/>
  <c r="O39" i="93"/>
  <c r="M39" i="93"/>
  <c r="O38" i="93"/>
  <c r="M38" i="93"/>
  <c r="O37" i="93"/>
  <c r="M37" i="93"/>
  <c r="O36" i="93"/>
  <c r="M36" i="93"/>
  <c r="O35" i="93"/>
  <c r="M35" i="93"/>
  <c r="O34" i="93"/>
  <c r="M34" i="93"/>
  <c r="O33" i="93"/>
  <c r="M33" i="93"/>
  <c r="O32" i="93"/>
  <c r="M32" i="93"/>
  <c r="O31" i="93"/>
  <c r="M31" i="93"/>
  <c r="O30" i="93"/>
  <c r="M30" i="93"/>
  <c r="O80" i="95"/>
  <c r="M80" i="95"/>
  <c r="O79" i="95"/>
  <c r="M79" i="95"/>
  <c r="O78" i="95"/>
  <c r="M78" i="95"/>
  <c r="O77" i="95"/>
  <c r="M77" i="95"/>
  <c r="O76" i="95"/>
  <c r="M76" i="95"/>
  <c r="O75" i="95"/>
  <c r="M75" i="95"/>
  <c r="O74" i="95"/>
  <c r="M74" i="95"/>
  <c r="O73" i="95"/>
  <c r="M73" i="95"/>
  <c r="O72" i="95"/>
  <c r="M72" i="95"/>
  <c r="O71" i="95"/>
  <c r="M71" i="95"/>
  <c r="O70" i="95"/>
  <c r="M70" i="95"/>
  <c r="O69" i="95"/>
  <c r="M69" i="95"/>
  <c r="O68" i="95"/>
  <c r="M68" i="95"/>
  <c r="O67" i="95"/>
  <c r="M67" i="95"/>
  <c r="O66" i="95"/>
  <c r="M66" i="95"/>
  <c r="O65" i="95"/>
  <c r="M65" i="95"/>
  <c r="O64" i="95"/>
  <c r="M64" i="95"/>
  <c r="O63" i="95"/>
  <c r="M63" i="95"/>
  <c r="O62" i="95"/>
  <c r="M62" i="95"/>
  <c r="O61" i="95"/>
  <c r="M61" i="95"/>
  <c r="O60" i="95"/>
  <c r="M60" i="95"/>
  <c r="O59" i="95"/>
  <c r="M59" i="95"/>
  <c r="O58" i="95"/>
  <c r="M58" i="95"/>
  <c r="O57" i="95"/>
  <c r="M57" i="95"/>
  <c r="O56" i="95"/>
  <c r="M56" i="95"/>
  <c r="O55" i="95"/>
  <c r="M55" i="95"/>
  <c r="O54" i="95"/>
  <c r="M54" i="95"/>
  <c r="O53" i="95"/>
  <c r="M53" i="95"/>
  <c r="O52" i="95"/>
  <c r="M52" i="95"/>
  <c r="O51" i="95"/>
  <c r="M51" i="95"/>
  <c r="O50" i="95"/>
  <c r="M50" i="95"/>
  <c r="O49" i="95"/>
  <c r="M49" i="95"/>
  <c r="O48" i="95"/>
  <c r="M48" i="95"/>
  <c r="O47" i="95"/>
  <c r="M47" i="95"/>
  <c r="O46" i="95"/>
  <c r="M46" i="95"/>
  <c r="O45" i="95"/>
  <c r="M45" i="95"/>
  <c r="O44" i="95"/>
  <c r="M44" i="95"/>
  <c r="O43" i="95"/>
  <c r="M43" i="95"/>
  <c r="O42" i="95"/>
  <c r="M42" i="95"/>
  <c r="O41" i="95"/>
  <c r="M41" i="95"/>
  <c r="O40" i="95"/>
  <c r="M40" i="95"/>
  <c r="O39" i="95"/>
  <c r="M39" i="95"/>
  <c r="O38" i="95"/>
  <c r="M38" i="95"/>
  <c r="O37" i="95"/>
  <c r="M37" i="95"/>
  <c r="O36" i="95"/>
  <c r="M36" i="95"/>
  <c r="O35" i="95"/>
  <c r="M35" i="95"/>
  <c r="O34" i="95"/>
  <c r="M34" i="95"/>
  <c r="O33" i="95"/>
  <c r="M33" i="95"/>
  <c r="O32" i="95"/>
  <c r="M32" i="95"/>
  <c r="O31" i="95"/>
  <c r="M31" i="95"/>
  <c r="O30" i="95"/>
  <c r="M30" i="95"/>
  <c r="O80" i="96"/>
  <c r="M80" i="96"/>
  <c r="O79" i="96"/>
  <c r="M79" i="96"/>
  <c r="O78" i="96"/>
  <c r="M78" i="96"/>
  <c r="O77" i="96"/>
  <c r="M77" i="96"/>
  <c r="O76" i="96"/>
  <c r="M76" i="96"/>
  <c r="O75" i="96"/>
  <c r="M75" i="96"/>
  <c r="O74" i="96"/>
  <c r="M74" i="96"/>
  <c r="O73" i="96"/>
  <c r="M73" i="96"/>
  <c r="O72" i="96"/>
  <c r="M72" i="96"/>
  <c r="O71" i="96"/>
  <c r="M71" i="96"/>
  <c r="O70" i="96"/>
  <c r="M70" i="96"/>
  <c r="O69" i="96"/>
  <c r="M69" i="96"/>
  <c r="O68" i="96"/>
  <c r="M68" i="96"/>
  <c r="O67" i="96"/>
  <c r="M67" i="96"/>
  <c r="O66" i="96"/>
  <c r="M66" i="96"/>
  <c r="O65" i="96"/>
  <c r="M65" i="96"/>
  <c r="O64" i="96"/>
  <c r="M64" i="96"/>
  <c r="O63" i="96"/>
  <c r="M63" i="96"/>
  <c r="O62" i="96"/>
  <c r="M62" i="96"/>
  <c r="O61" i="96"/>
  <c r="M61" i="96"/>
  <c r="O60" i="96"/>
  <c r="M60" i="96"/>
  <c r="O59" i="96"/>
  <c r="M59" i="96"/>
  <c r="O58" i="96"/>
  <c r="M58" i="96"/>
  <c r="O57" i="96"/>
  <c r="M57" i="96"/>
  <c r="O56" i="96"/>
  <c r="M56" i="96"/>
  <c r="O55" i="96"/>
  <c r="M55" i="96"/>
  <c r="O54" i="96"/>
  <c r="M54" i="96"/>
  <c r="O53" i="96"/>
  <c r="M53" i="96"/>
  <c r="O52" i="96"/>
  <c r="M52" i="96"/>
  <c r="O51" i="96"/>
  <c r="M51" i="96"/>
  <c r="O50" i="96"/>
  <c r="M50" i="96"/>
  <c r="O49" i="96"/>
  <c r="M49" i="96"/>
  <c r="O48" i="96"/>
  <c r="M48" i="96"/>
  <c r="O47" i="96"/>
  <c r="M47" i="96"/>
  <c r="O46" i="96"/>
  <c r="M46" i="96"/>
  <c r="O45" i="96"/>
  <c r="M45" i="96"/>
  <c r="O44" i="96"/>
  <c r="M44" i="96"/>
  <c r="O43" i="96"/>
  <c r="M43" i="96"/>
  <c r="O42" i="96"/>
  <c r="M42" i="96"/>
  <c r="O41" i="96"/>
  <c r="M41" i="96"/>
  <c r="O40" i="96"/>
  <c r="M40" i="96"/>
  <c r="O39" i="96"/>
  <c r="M39" i="96"/>
  <c r="O38" i="96"/>
  <c r="M38" i="96"/>
  <c r="O37" i="96"/>
  <c r="M37" i="96"/>
  <c r="O36" i="96"/>
  <c r="M36" i="96"/>
  <c r="O35" i="96"/>
  <c r="M35" i="96"/>
  <c r="O34" i="96"/>
  <c r="M34" i="96"/>
  <c r="O33" i="96"/>
  <c r="M33" i="96"/>
  <c r="O32" i="96"/>
  <c r="M32" i="96"/>
  <c r="O31" i="96"/>
  <c r="M31" i="96"/>
  <c r="O30" i="96"/>
  <c r="M30" i="96"/>
  <c r="O80" i="97"/>
  <c r="M80" i="97"/>
  <c r="O79" i="97"/>
  <c r="M79" i="97"/>
  <c r="O78" i="97"/>
  <c r="M78" i="97"/>
  <c r="O77" i="97"/>
  <c r="M77" i="97"/>
  <c r="O76" i="97"/>
  <c r="M76" i="97"/>
  <c r="O75" i="97"/>
  <c r="M75" i="97"/>
  <c r="O74" i="97"/>
  <c r="M74" i="97"/>
  <c r="O73" i="97"/>
  <c r="M73" i="97"/>
  <c r="O72" i="97"/>
  <c r="M72" i="97"/>
  <c r="O71" i="97"/>
  <c r="M71" i="97"/>
  <c r="O70" i="97"/>
  <c r="M70" i="97"/>
  <c r="O69" i="97"/>
  <c r="M69" i="97"/>
  <c r="O68" i="97"/>
  <c r="M68" i="97"/>
  <c r="O67" i="97"/>
  <c r="M67" i="97"/>
  <c r="O66" i="97"/>
  <c r="M66" i="97"/>
  <c r="O65" i="97"/>
  <c r="M65" i="97"/>
  <c r="O64" i="97"/>
  <c r="M64" i="97"/>
  <c r="O63" i="97"/>
  <c r="M63" i="97"/>
  <c r="O62" i="97"/>
  <c r="M62" i="97"/>
  <c r="O61" i="97"/>
  <c r="M61" i="97"/>
  <c r="O60" i="97"/>
  <c r="M60" i="97"/>
  <c r="O59" i="97"/>
  <c r="M59" i="97"/>
  <c r="O58" i="97"/>
  <c r="M58" i="97"/>
  <c r="O57" i="97"/>
  <c r="M57" i="97"/>
  <c r="O56" i="97"/>
  <c r="M56" i="97"/>
  <c r="O55" i="97"/>
  <c r="M55" i="97"/>
  <c r="O54" i="97"/>
  <c r="M54" i="97"/>
  <c r="O53" i="97"/>
  <c r="M53" i="97"/>
  <c r="O52" i="97"/>
  <c r="M52" i="97"/>
  <c r="O51" i="97"/>
  <c r="M51" i="97"/>
  <c r="O50" i="97"/>
  <c r="M50" i="97"/>
  <c r="O49" i="97"/>
  <c r="M49" i="97"/>
  <c r="O48" i="97"/>
  <c r="M48" i="97"/>
  <c r="O47" i="97"/>
  <c r="M47" i="97"/>
  <c r="O46" i="97"/>
  <c r="M46" i="97"/>
  <c r="O45" i="97"/>
  <c r="M45" i="97"/>
  <c r="O44" i="97"/>
  <c r="M44" i="97"/>
  <c r="O43" i="97"/>
  <c r="M43" i="97"/>
  <c r="O42" i="97"/>
  <c r="M42" i="97"/>
  <c r="O41" i="97"/>
  <c r="M41" i="97"/>
  <c r="O40" i="97"/>
  <c r="M40" i="97"/>
  <c r="O39" i="97"/>
  <c r="M39" i="97"/>
  <c r="O38" i="97"/>
  <c r="M38" i="97"/>
  <c r="O37" i="97"/>
  <c r="M37" i="97"/>
  <c r="O36" i="97"/>
  <c r="M36" i="97"/>
  <c r="O35" i="97"/>
  <c r="M35" i="97"/>
  <c r="O34" i="97"/>
  <c r="M34" i="97"/>
  <c r="O33" i="97"/>
  <c r="M33" i="97"/>
  <c r="O32" i="97"/>
  <c r="M32" i="97"/>
  <c r="O31" i="97"/>
  <c r="M31" i="97"/>
  <c r="O30" i="97"/>
  <c r="M30" i="97"/>
  <c r="O80" i="98"/>
  <c r="M80" i="98"/>
  <c r="O79" i="98"/>
  <c r="M79" i="98"/>
  <c r="O78" i="98"/>
  <c r="M78" i="98"/>
  <c r="O77" i="98"/>
  <c r="M77" i="98"/>
  <c r="O76" i="98"/>
  <c r="M76" i="98"/>
  <c r="O75" i="98"/>
  <c r="M75" i="98"/>
  <c r="O74" i="98"/>
  <c r="M74" i="98"/>
  <c r="O73" i="98"/>
  <c r="M73" i="98"/>
  <c r="O72" i="98"/>
  <c r="M72" i="98"/>
  <c r="O71" i="98"/>
  <c r="M71" i="98"/>
  <c r="O70" i="98"/>
  <c r="M70" i="98"/>
  <c r="O69" i="98"/>
  <c r="M69" i="98"/>
  <c r="O68" i="98"/>
  <c r="M68" i="98"/>
  <c r="O67" i="98"/>
  <c r="M67" i="98"/>
  <c r="O66" i="98"/>
  <c r="M66" i="98"/>
  <c r="O65" i="98"/>
  <c r="M65" i="98"/>
  <c r="O64" i="98"/>
  <c r="M64" i="98"/>
  <c r="O63" i="98"/>
  <c r="M63" i="98"/>
  <c r="O62" i="98"/>
  <c r="M62" i="98"/>
  <c r="O61" i="98"/>
  <c r="M61" i="98"/>
  <c r="O60" i="98"/>
  <c r="M60" i="98"/>
  <c r="O59" i="98"/>
  <c r="M59" i="98"/>
  <c r="O58" i="98"/>
  <c r="M58" i="98"/>
  <c r="O57" i="98"/>
  <c r="M57" i="98"/>
  <c r="O56" i="98"/>
  <c r="M56" i="98"/>
  <c r="O55" i="98"/>
  <c r="M55" i="98"/>
  <c r="O54" i="98"/>
  <c r="M54" i="98"/>
  <c r="O53" i="98"/>
  <c r="M53" i="98"/>
  <c r="O52" i="98"/>
  <c r="M52" i="98"/>
  <c r="O51" i="98"/>
  <c r="M51" i="98"/>
  <c r="O50" i="98"/>
  <c r="M50" i="98"/>
  <c r="O49" i="98"/>
  <c r="M49" i="98"/>
  <c r="O48" i="98"/>
  <c r="M48" i="98"/>
  <c r="O47" i="98"/>
  <c r="M47" i="98"/>
  <c r="O46" i="98"/>
  <c r="M46" i="98"/>
  <c r="O45" i="98"/>
  <c r="M45" i="98"/>
  <c r="O44" i="98"/>
  <c r="M44" i="98"/>
  <c r="O43" i="98"/>
  <c r="M43" i="98"/>
  <c r="O42" i="98"/>
  <c r="M42" i="98"/>
  <c r="O41" i="98"/>
  <c r="M41" i="98"/>
  <c r="O40" i="98"/>
  <c r="M40" i="98"/>
  <c r="O39" i="98"/>
  <c r="M39" i="98"/>
  <c r="O38" i="98"/>
  <c r="M38" i="98"/>
  <c r="O37" i="98"/>
  <c r="M37" i="98"/>
  <c r="O36" i="98"/>
  <c r="M36" i="98"/>
  <c r="O35" i="98"/>
  <c r="M35" i="98"/>
  <c r="O34" i="98"/>
  <c r="M34" i="98"/>
  <c r="O33" i="98"/>
  <c r="M33" i="98"/>
  <c r="O32" i="98"/>
  <c r="M32" i="98"/>
  <c r="O31" i="98"/>
  <c r="M31" i="98"/>
  <c r="O30" i="98"/>
  <c r="M30" i="98"/>
  <c r="O80" i="99"/>
  <c r="M80" i="99"/>
  <c r="O79" i="99"/>
  <c r="M79" i="99"/>
  <c r="O78" i="99"/>
  <c r="M78" i="99"/>
  <c r="O77" i="99"/>
  <c r="M77" i="99"/>
  <c r="O76" i="99"/>
  <c r="M76" i="99"/>
  <c r="O75" i="99"/>
  <c r="M75" i="99"/>
  <c r="O74" i="99"/>
  <c r="M74" i="99"/>
  <c r="O73" i="99"/>
  <c r="M73" i="99"/>
  <c r="O72" i="99"/>
  <c r="M72" i="99"/>
  <c r="O71" i="99"/>
  <c r="M71" i="99"/>
  <c r="O70" i="99"/>
  <c r="M70" i="99"/>
  <c r="O69" i="99"/>
  <c r="M69" i="99"/>
  <c r="O68" i="99"/>
  <c r="M68" i="99"/>
  <c r="O67" i="99"/>
  <c r="M67" i="99"/>
  <c r="O66" i="99"/>
  <c r="M66" i="99"/>
  <c r="O65" i="99"/>
  <c r="M65" i="99"/>
  <c r="O64" i="99"/>
  <c r="M64" i="99"/>
  <c r="O63" i="99"/>
  <c r="M63" i="99"/>
  <c r="O62" i="99"/>
  <c r="M62" i="99"/>
  <c r="O61" i="99"/>
  <c r="M61" i="99"/>
  <c r="O60" i="99"/>
  <c r="M60" i="99"/>
  <c r="O59" i="99"/>
  <c r="M59" i="99"/>
  <c r="O58" i="99"/>
  <c r="M58" i="99"/>
  <c r="O57" i="99"/>
  <c r="M57" i="99"/>
  <c r="O56" i="99"/>
  <c r="M56" i="99"/>
  <c r="O55" i="99"/>
  <c r="M55" i="99"/>
  <c r="O54" i="99"/>
  <c r="M54" i="99"/>
  <c r="O53" i="99"/>
  <c r="M53" i="99"/>
  <c r="O52" i="99"/>
  <c r="M52" i="99"/>
  <c r="O51" i="99"/>
  <c r="M51" i="99"/>
  <c r="O50" i="99"/>
  <c r="M50" i="99"/>
  <c r="O49" i="99"/>
  <c r="M49" i="99"/>
  <c r="O48" i="99"/>
  <c r="M48" i="99"/>
  <c r="O47" i="99"/>
  <c r="M47" i="99"/>
  <c r="O46" i="99"/>
  <c r="M46" i="99"/>
  <c r="O45" i="99"/>
  <c r="M45" i="99"/>
  <c r="O44" i="99"/>
  <c r="M44" i="99"/>
  <c r="O43" i="99"/>
  <c r="M43" i="99"/>
  <c r="O42" i="99"/>
  <c r="M42" i="99"/>
  <c r="O41" i="99"/>
  <c r="M41" i="99"/>
  <c r="O40" i="99"/>
  <c r="M40" i="99"/>
  <c r="O39" i="99"/>
  <c r="M39" i="99"/>
  <c r="O38" i="99"/>
  <c r="M38" i="99"/>
  <c r="O37" i="99"/>
  <c r="M37" i="99"/>
  <c r="O36" i="99"/>
  <c r="M36" i="99"/>
  <c r="O35" i="99"/>
  <c r="M35" i="99"/>
  <c r="O34" i="99"/>
  <c r="M34" i="99"/>
  <c r="O33" i="99"/>
  <c r="M33" i="99"/>
  <c r="O32" i="99"/>
  <c r="M32" i="99"/>
  <c r="O31" i="99"/>
  <c r="M31" i="99"/>
  <c r="O30" i="99"/>
  <c r="M30" i="99"/>
  <c r="O80" i="100"/>
  <c r="M80" i="100"/>
  <c r="O79" i="100"/>
  <c r="M79" i="100"/>
  <c r="O78" i="100"/>
  <c r="M78" i="100"/>
  <c r="O77" i="100"/>
  <c r="M77" i="100"/>
  <c r="O76" i="100"/>
  <c r="M76" i="100"/>
  <c r="O75" i="100"/>
  <c r="M75" i="100"/>
  <c r="O74" i="100"/>
  <c r="M74" i="100"/>
  <c r="O73" i="100"/>
  <c r="M73" i="100"/>
  <c r="O72" i="100"/>
  <c r="M72" i="100"/>
  <c r="O71" i="100"/>
  <c r="M71" i="100"/>
  <c r="O70" i="100"/>
  <c r="M70" i="100"/>
  <c r="O69" i="100"/>
  <c r="M69" i="100"/>
  <c r="O68" i="100"/>
  <c r="M68" i="100"/>
  <c r="O67" i="100"/>
  <c r="M67" i="100"/>
  <c r="O66" i="100"/>
  <c r="M66" i="100"/>
  <c r="O65" i="100"/>
  <c r="M65" i="100"/>
  <c r="O64" i="100"/>
  <c r="M64" i="100"/>
  <c r="O63" i="100"/>
  <c r="M63" i="100"/>
  <c r="O62" i="100"/>
  <c r="M62" i="100"/>
  <c r="O61" i="100"/>
  <c r="M61" i="100"/>
  <c r="O60" i="100"/>
  <c r="M60" i="100"/>
  <c r="O59" i="100"/>
  <c r="M59" i="100"/>
  <c r="O58" i="100"/>
  <c r="M58" i="100"/>
  <c r="O57" i="100"/>
  <c r="M57" i="100"/>
  <c r="O56" i="100"/>
  <c r="M56" i="100"/>
  <c r="O55" i="100"/>
  <c r="M55" i="100"/>
  <c r="O54" i="100"/>
  <c r="M54" i="100"/>
  <c r="O53" i="100"/>
  <c r="M53" i="100"/>
  <c r="O52" i="100"/>
  <c r="M52" i="100"/>
  <c r="O51" i="100"/>
  <c r="M51" i="100"/>
  <c r="O50" i="100"/>
  <c r="M50" i="100"/>
  <c r="O49" i="100"/>
  <c r="M49" i="100"/>
  <c r="O48" i="100"/>
  <c r="M48" i="100"/>
  <c r="O47" i="100"/>
  <c r="M47" i="100"/>
  <c r="O46" i="100"/>
  <c r="M46" i="100"/>
  <c r="O45" i="100"/>
  <c r="M45" i="100"/>
  <c r="O44" i="100"/>
  <c r="M44" i="100"/>
  <c r="O43" i="100"/>
  <c r="M43" i="100"/>
  <c r="O42" i="100"/>
  <c r="M42" i="100"/>
  <c r="O41" i="100"/>
  <c r="M41" i="100"/>
  <c r="O40" i="100"/>
  <c r="M40" i="100"/>
  <c r="O39" i="100"/>
  <c r="M39" i="100"/>
  <c r="O38" i="100"/>
  <c r="M38" i="100"/>
  <c r="O37" i="100"/>
  <c r="M37" i="100"/>
  <c r="O36" i="100"/>
  <c r="M36" i="100"/>
  <c r="O35" i="100"/>
  <c r="M35" i="100"/>
  <c r="O34" i="100"/>
  <c r="M34" i="100"/>
  <c r="O33" i="100"/>
  <c r="M33" i="100"/>
  <c r="O32" i="100"/>
  <c r="M32" i="100"/>
  <c r="O31" i="100"/>
  <c r="M31" i="100"/>
  <c r="O30" i="100"/>
  <c r="M30" i="100"/>
  <c r="O80" i="101"/>
  <c r="M80" i="101"/>
  <c r="O79" i="101"/>
  <c r="M79" i="101"/>
  <c r="O78" i="101"/>
  <c r="M78" i="101"/>
  <c r="O77" i="101"/>
  <c r="M77" i="101"/>
  <c r="O76" i="101"/>
  <c r="M76" i="101"/>
  <c r="O75" i="101"/>
  <c r="M75" i="101"/>
  <c r="O74" i="101"/>
  <c r="M74" i="101"/>
  <c r="O73" i="101"/>
  <c r="M73" i="101"/>
  <c r="O72" i="101"/>
  <c r="M72" i="101"/>
  <c r="O71" i="101"/>
  <c r="M71" i="101"/>
  <c r="O70" i="101"/>
  <c r="M70" i="101"/>
  <c r="O69" i="101"/>
  <c r="M69" i="101"/>
  <c r="O68" i="101"/>
  <c r="M68" i="101"/>
  <c r="O67" i="101"/>
  <c r="M67" i="101"/>
  <c r="O66" i="101"/>
  <c r="M66" i="101"/>
  <c r="O65" i="101"/>
  <c r="M65" i="101"/>
  <c r="O64" i="101"/>
  <c r="M64" i="101"/>
  <c r="O63" i="101"/>
  <c r="M63" i="101"/>
  <c r="O62" i="101"/>
  <c r="M62" i="101"/>
  <c r="O61" i="101"/>
  <c r="M61" i="101"/>
  <c r="O60" i="101"/>
  <c r="M60" i="101"/>
  <c r="O59" i="101"/>
  <c r="M59" i="101"/>
  <c r="O58" i="101"/>
  <c r="M58" i="101"/>
  <c r="O57" i="101"/>
  <c r="M57" i="101"/>
  <c r="O56" i="101"/>
  <c r="M56" i="101"/>
  <c r="O55" i="101"/>
  <c r="M55" i="101"/>
  <c r="O54" i="101"/>
  <c r="M54" i="101"/>
  <c r="O53" i="101"/>
  <c r="M53" i="101"/>
  <c r="O52" i="101"/>
  <c r="M52" i="101"/>
  <c r="O51" i="101"/>
  <c r="M51" i="101"/>
  <c r="O50" i="101"/>
  <c r="M50" i="101"/>
  <c r="O49" i="101"/>
  <c r="M49" i="101"/>
  <c r="O48" i="101"/>
  <c r="M48" i="101"/>
  <c r="O47" i="101"/>
  <c r="M47" i="101"/>
  <c r="O46" i="101"/>
  <c r="M46" i="101"/>
  <c r="O45" i="101"/>
  <c r="M45" i="101"/>
  <c r="O44" i="101"/>
  <c r="M44" i="101"/>
  <c r="O43" i="101"/>
  <c r="M43" i="101"/>
  <c r="O42" i="101"/>
  <c r="M42" i="101"/>
  <c r="O41" i="101"/>
  <c r="M41" i="101"/>
  <c r="O40" i="101"/>
  <c r="M40" i="101"/>
  <c r="O39" i="101"/>
  <c r="M39" i="101"/>
  <c r="O38" i="101"/>
  <c r="M38" i="101"/>
  <c r="O37" i="101"/>
  <c r="M37" i="101"/>
  <c r="O36" i="101"/>
  <c r="M36" i="101"/>
  <c r="O35" i="101"/>
  <c r="M35" i="101"/>
  <c r="O34" i="101"/>
  <c r="M34" i="101"/>
  <c r="O33" i="101"/>
  <c r="M33" i="101"/>
  <c r="O32" i="101"/>
  <c r="M32" i="101"/>
  <c r="O31" i="101"/>
  <c r="M31" i="101"/>
  <c r="O30" i="101"/>
  <c r="M30" i="101"/>
  <c r="O80" i="102"/>
  <c r="M80" i="102"/>
  <c r="O79" i="102"/>
  <c r="M79" i="102"/>
  <c r="O78" i="102"/>
  <c r="M78" i="102"/>
  <c r="O77" i="102"/>
  <c r="M77" i="102"/>
  <c r="O76" i="102"/>
  <c r="M76" i="102"/>
  <c r="O75" i="102"/>
  <c r="M75" i="102"/>
  <c r="O74" i="102"/>
  <c r="M74" i="102"/>
  <c r="O73" i="102"/>
  <c r="M73" i="102"/>
  <c r="O72" i="102"/>
  <c r="M72" i="102"/>
  <c r="O71" i="102"/>
  <c r="M71" i="102"/>
  <c r="O70" i="102"/>
  <c r="M70" i="102"/>
  <c r="O69" i="102"/>
  <c r="M69" i="102"/>
  <c r="O68" i="102"/>
  <c r="M68" i="102"/>
  <c r="O67" i="102"/>
  <c r="M67" i="102"/>
  <c r="O66" i="102"/>
  <c r="M66" i="102"/>
  <c r="O65" i="102"/>
  <c r="M65" i="102"/>
  <c r="O64" i="102"/>
  <c r="M64" i="102"/>
  <c r="O63" i="102"/>
  <c r="M63" i="102"/>
  <c r="O62" i="102"/>
  <c r="M62" i="102"/>
  <c r="O61" i="102"/>
  <c r="M61" i="102"/>
  <c r="O60" i="102"/>
  <c r="M60" i="102"/>
  <c r="O59" i="102"/>
  <c r="M59" i="102"/>
  <c r="O58" i="102"/>
  <c r="M58" i="102"/>
  <c r="O57" i="102"/>
  <c r="M57" i="102"/>
  <c r="O56" i="102"/>
  <c r="M56" i="102"/>
  <c r="O55" i="102"/>
  <c r="M55" i="102"/>
  <c r="O54" i="102"/>
  <c r="M54" i="102"/>
  <c r="O53" i="102"/>
  <c r="M53" i="102"/>
  <c r="O52" i="102"/>
  <c r="M52" i="102"/>
  <c r="O51" i="102"/>
  <c r="M51" i="102"/>
  <c r="O50" i="102"/>
  <c r="M50" i="102"/>
  <c r="O49" i="102"/>
  <c r="M49" i="102"/>
  <c r="O48" i="102"/>
  <c r="M48" i="102"/>
  <c r="O47" i="102"/>
  <c r="M47" i="102"/>
  <c r="O46" i="102"/>
  <c r="M46" i="102"/>
  <c r="O45" i="102"/>
  <c r="M45" i="102"/>
  <c r="O44" i="102"/>
  <c r="M44" i="102"/>
  <c r="O43" i="102"/>
  <c r="M43" i="102"/>
  <c r="O42" i="102"/>
  <c r="M42" i="102"/>
  <c r="O41" i="102"/>
  <c r="M41" i="102"/>
  <c r="O40" i="102"/>
  <c r="M40" i="102"/>
  <c r="O39" i="102"/>
  <c r="M39" i="102"/>
  <c r="O38" i="102"/>
  <c r="M38" i="102"/>
  <c r="O37" i="102"/>
  <c r="M37" i="102"/>
  <c r="O36" i="102"/>
  <c r="M36" i="102"/>
  <c r="O35" i="102"/>
  <c r="M35" i="102"/>
  <c r="O34" i="102"/>
  <c r="M34" i="102"/>
  <c r="O33" i="102"/>
  <c r="M33" i="102"/>
  <c r="O32" i="102"/>
  <c r="M32" i="102"/>
  <c r="O31" i="102"/>
  <c r="M31" i="102"/>
  <c r="O30" i="102"/>
  <c r="M30" i="102"/>
  <c r="O80" i="94"/>
  <c r="M80" i="94"/>
  <c r="O79" i="94"/>
  <c r="M79" i="94"/>
  <c r="O78" i="94"/>
  <c r="M78" i="94"/>
  <c r="O77" i="94"/>
  <c r="M77" i="94"/>
  <c r="O76" i="94"/>
  <c r="M76" i="94"/>
  <c r="O75" i="94"/>
  <c r="M75" i="94"/>
  <c r="O74" i="94"/>
  <c r="M74" i="94"/>
  <c r="O73" i="94"/>
  <c r="M73" i="94"/>
  <c r="O72" i="94"/>
  <c r="M72" i="94"/>
  <c r="O71" i="94"/>
  <c r="M71" i="94"/>
  <c r="O70" i="94"/>
  <c r="M70" i="94"/>
  <c r="O69" i="94"/>
  <c r="M69" i="94"/>
  <c r="O68" i="94"/>
  <c r="M68" i="94"/>
  <c r="O67" i="94"/>
  <c r="M67" i="94"/>
  <c r="O66" i="94"/>
  <c r="M66" i="94"/>
  <c r="O65" i="94"/>
  <c r="M65" i="94"/>
  <c r="O64" i="94"/>
  <c r="M64" i="94"/>
  <c r="O63" i="94"/>
  <c r="M63" i="94"/>
  <c r="O62" i="94"/>
  <c r="M62" i="94"/>
  <c r="O61" i="94"/>
  <c r="M61" i="94"/>
  <c r="O60" i="94"/>
  <c r="M60" i="94"/>
  <c r="O59" i="94"/>
  <c r="M59" i="94"/>
  <c r="O58" i="94"/>
  <c r="M58" i="94"/>
  <c r="O57" i="94"/>
  <c r="M57" i="94"/>
  <c r="O56" i="94"/>
  <c r="M56" i="94"/>
  <c r="O55" i="94"/>
  <c r="M55" i="94"/>
  <c r="O54" i="94"/>
  <c r="M54" i="94"/>
  <c r="O53" i="94"/>
  <c r="M53" i="94"/>
  <c r="O52" i="94"/>
  <c r="M52" i="94"/>
  <c r="O51" i="94"/>
  <c r="M51" i="94"/>
  <c r="O50" i="94"/>
  <c r="M50" i="94"/>
  <c r="O49" i="94"/>
  <c r="M49" i="94"/>
  <c r="O48" i="94"/>
  <c r="M48" i="94"/>
  <c r="O47" i="94"/>
  <c r="M47" i="94"/>
  <c r="O46" i="94"/>
  <c r="M46" i="94"/>
  <c r="O45" i="94"/>
  <c r="M45" i="94"/>
  <c r="O44" i="94"/>
  <c r="M44" i="94"/>
  <c r="O43" i="94"/>
  <c r="M43" i="94"/>
  <c r="O42" i="94"/>
  <c r="M42" i="94"/>
  <c r="O41" i="94"/>
  <c r="M41" i="94"/>
  <c r="O40" i="94"/>
  <c r="M40" i="94"/>
  <c r="O39" i="94"/>
  <c r="M39" i="94"/>
  <c r="O38" i="94"/>
  <c r="M38" i="94"/>
  <c r="O37" i="94"/>
  <c r="M37" i="94"/>
  <c r="O36" i="94"/>
  <c r="M36" i="94"/>
  <c r="O35" i="94"/>
  <c r="M35" i="94"/>
  <c r="O34" i="94"/>
  <c r="M34" i="94"/>
  <c r="O33" i="94"/>
  <c r="M33" i="94"/>
  <c r="O32" i="94"/>
  <c r="M32" i="94"/>
  <c r="O31" i="94"/>
  <c r="M31" i="94"/>
  <c r="O30" i="94"/>
  <c r="M30" i="94"/>
  <c r="O80" i="85"/>
  <c r="M80" i="85"/>
  <c r="O79" i="85"/>
  <c r="M79" i="85"/>
  <c r="O78" i="85"/>
  <c r="M78" i="85"/>
  <c r="O77" i="85"/>
  <c r="M77" i="85"/>
  <c r="O76" i="85"/>
  <c r="M76" i="85"/>
  <c r="O75" i="85"/>
  <c r="M75" i="85"/>
  <c r="O74" i="85"/>
  <c r="M74" i="85"/>
  <c r="O73" i="85"/>
  <c r="M73" i="85"/>
  <c r="O72" i="85"/>
  <c r="M72" i="85"/>
  <c r="O71" i="85"/>
  <c r="M71" i="85"/>
  <c r="O70" i="85"/>
  <c r="M70" i="85"/>
  <c r="O69" i="85"/>
  <c r="M69" i="85"/>
  <c r="O68" i="85"/>
  <c r="M68" i="85"/>
  <c r="O67" i="85"/>
  <c r="M67" i="85"/>
  <c r="O66" i="85"/>
  <c r="M66" i="85"/>
  <c r="O65" i="85"/>
  <c r="M65" i="85"/>
  <c r="O64" i="85"/>
  <c r="M64" i="85"/>
  <c r="O63" i="85"/>
  <c r="M63" i="85"/>
  <c r="O62" i="85"/>
  <c r="M62" i="85"/>
  <c r="O61" i="85"/>
  <c r="M61" i="85"/>
  <c r="O60" i="85"/>
  <c r="M60" i="85"/>
  <c r="O59" i="85"/>
  <c r="M59" i="85"/>
  <c r="O58" i="85"/>
  <c r="M58" i="85"/>
  <c r="O57" i="85"/>
  <c r="M57" i="85"/>
  <c r="O56" i="85"/>
  <c r="M56" i="85"/>
  <c r="O55" i="85"/>
  <c r="M55" i="85"/>
  <c r="O54" i="85"/>
  <c r="M54" i="85"/>
  <c r="O53" i="85"/>
  <c r="M53" i="85"/>
  <c r="O52" i="85"/>
  <c r="M52" i="85"/>
  <c r="O51" i="85"/>
  <c r="M51" i="85"/>
  <c r="O50" i="85"/>
  <c r="M50" i="85"/>
  <c r="O49" i="85"/>
  <c r="M49" i="85"/>
  <c r="O48" i="85"/>
  <c r="M48" i="85"/>
  <c r="O47" i="85"/>
  <c r="M47" i="85"/>
  <c r="O46" i="85"/>
  <c r="M46" i="85"/>
  <c r="O45" i="85"/>
  <c r="M45" i="85"/>
  <c r="O44" i="85"/>
  <c r="M44" i="85"/>
  <c r="O43" i="85"/>
  <c r="M43" i="85"/>
  <c r="O42" i="85"/>
  <c r="M42" i="85"/>
  <c r="O41" i="85"/>
  <c r="M41" i="85"/>
  <c r="O40" i="85"/>
  <c r="M40" i="85"/>
  <c r="O39" i="85"/>
  <c r="M39" i="85"/>
  <c r="O38" i="85"/>
  <c r="M38" i="85"/>
  <c r="O37" i="85"/>
  <c r="M37" i="85"/>
  <c r="O36" i="85"/>
  <c r="M36" i="85"/>
  <c r="O35" i="85"/>
  <c r="M35" i="85"/>
  <c r="O34" i="85"/>
  <c r="M34" i="85"/>
  <c r="O33" i="85"/>
  <c r="M33" i="85"/>
  <c r="O32" i="85"/>
  <c r="M32" i="85"/>
  <c r="O31" i="85"/>
  <c r="M31" i="85"/>
  <c r="O30" i="85"/>
  <c r="M30" i="85"/>
  <c r="O80" i="87"/>
  <c r="M80" i="87"/>
  <c r="O79" i="87"/>
  <c r="M79" i="87"/>
  <c r="O78" i="87"/>
  <c r="M78" i="87"/>
  <c r="O77" i="87"/>
  <c r="M77" i="87"/>
  <c r="O76" i="87"/>
  <c r="M76" i="87"/>
  <c r="O75" i="87"/>
  <c r="M75" i="87"/>
  <c r="O74" i="87"/>
  <c r="M74" i="87"/>
  <c r="O73" i="87"/>
  <c r="M73" i="87"/>
  <c r="O72" i="87"/>
  <c r="M72" i="87"/>
  <c r="O71" i="87"/>
  <c r="M71" i="87"/>
  <c r="O70" i="87"/>
  <c r="M70" i="87"/>
  <c r="O69" i="87"/>
  <c r="M69" i="87"/>
  <c r="O68" i="87"/>
  <c r="M68" i="87"/>
  <c r="O67" i="87"/>
  <c r="M67" i="87"/>
  <c r="O66" i="87"/>
  <c r="M66" i="87"/>
  <c r="O65" i="87"/>
  <c r="M65" i="87"/>
  <c r="O64" i="87"/>
  <c r="M64" i="87"/>
  <c r="O63" i="87"/>
  <c r="M63" i="87"/>
  <c r="O62" i="87"/>
  <c r="M62" i="87"/>
  <c r="O61" i="87"/>
  <c r="M61" i="87"/>
  <c r="O60" i="87"/>
  <c r="M60" i="87"/>
  <c r="O59" i="87"/>
  <c r="M59" i="87"/>
  <c r="O58" i="87"/>
  <c r="M58" i="87"/>
  <c r="O57" i="87"/>
  <c r="M57" i="87"/>
  <c r="O56" i="87"/>
  <c r="M56" i="87"/>
  <c r="O55" i="87"/>
  <c r="M55" i="87"/>
  <c r="O54" i="87"/>
  <c r="M54" i="87"/>
  <c r="O53" i="87"/>
  <c r="M53" i="87"/>
  <c r="O52" i="87"/>
  <c r="M52" i="87"/>
  <c r="O51" i="87"/>
  <c r="M51" i="87"/>
  <c r="O50" i="87"/>
  <c r="M50" i="87"/>
  <c r="O49" i="87"/>
  <c r="M49" i="87"/>
  <c r="O48" i="87"/>
  <c r="M48" i="87"/>
  <c r="O47" i="87"/>
  <c r="M47" i="87"/>
  <c r="O46" i="87"/>
  <c r="M46" i="87"/>
  <c r="O45" i="87"/>
  <c r="M45" i="87"/>
  <c r="O44" i="87"/>
  <c r="M44" i="87"/>
  <c r="O43" i="87"/>
  <c r="M43" i="87"/>
  <c r="O42" i="87"/>
  <c r="M42" i="87"/>
  <c r="O41" i="87"/>
  <c r="M41" i="87"/>
  <c r="O40" i="87"/>
  <c r="M40" i="87"/>
  <c r="O39" i="87"/>
  <c r="M39" i="87"/>
  <c r="O38" i="87"/>
  <c r="M38" i="87"/>
  <c r="O37" i="87"/>
  <c r="M37" i="87"/>
  <c r="O36" i="87"/>
  <c r="M36" i="87"/>
  <c r="O35" i="87"/>
  <c r="M35" i="87"/>
  <c r="O34" i="87"/>
  <c r="M34" i="87"/>
  <c r="O33" i="87"/>
  <c r="M33" i="87"/>
  <c r="O32" i="87"/>
  <c r="M32" i="87"/>
  <c r="O31" i="87"/>
  <c r="M31" i="87"/>
  <c r="O30" i="87"/>
  <c r="M30" i="87"/>
  <c r="O80" i="88"/>
  <c r="M80" i="88"/>
  <c r="O79" i="88"/>
  <c r="M79" i="88"/>
  <c r="O78" i="88"/>
  <c r="M78" i="88"/>
  <c r="O77" i="88"/>
  <c r="M77" i="88"/>
  <c r="O76" i="88"/>
  <c r="M76" i="88"/>
  <c r="O75" i="88"/>
  <c r="M75" i="88"/>
  <c r="O74" i="88"/>
  <c r="M74" i="88"/>
  <c r="O73" i="88"/>
  <c r="M73" i="88"/>
  <c r="O72" i="88"/>
  <c r="M72" i="88"/>
  <c r="O71" i="88"/>
  <c r="M71" i="88"/>
  <c r="O70" i="88"/>
  <c r="M70" i="88"/>
  <c r="O69" i="88"/>
  <c r="M69" i="88"/>
  <c r="O68" i="88"/>
  <c r="M68" i="88"/>
  <c r="O67" i="88"/>
  <c r="M67" i="88"/>
  <c r="O66" i="88"/>
  <c r="M66" i="88"/>
  <c r="O65" i="88"/>
  <c r="M65" i="88"/>
  <c r="O64" i="88"/>
  <c r="M64" i="88"/>
  <c r="O63" i="88"/>
  <c r="M63" i="88"/>
  <c r="O62" i="88"/>
  <c r="M62" i="88"/>
  <c r="O61" i="88"/>
  <c r="M61" i="88"/>
  <c r="O60" i="88"/>
  <c r="M60" i="88"/>
  <c r="O59" i="88"/>
  <c r="M59" i="88"/>
  <c r="O58" i="88"/>
  <c r="M58" i="88"/>
  <c r="O57" i="88"/>
  <c r="M57" i="88"/>
  <c r="O56" i="88"/>
  <c r="M56" i="88"/>
  <c r="O55" i="88"/>
  <c r="M55" i="88"/>
  <c r="O54" i="88"/>
  <c r="M54" i="88"/>
  <c r="O53" i="88"/>
  <c r="M53" i="88"/>
  <c r="O52" i="88"/>
  <c r="M52" i="88"/>
  <c r="O51" i="88"/>
  <c r="M51" i="88"/>
  <c r="O50" i="88"/>
  <c r="M50" i="88"/>
  <c r="O49" i="88"/>
  <c r="M49" i="88"/>
  <c r="O48" i="88"/>
  <c r="M48" i="88"/>
  <c r="O47" i="88"/>
  <c r="M47" i="88"/>
  <c r="O46" i="88"/>
  <c r="M46" i="88"/>
  <c r="O45" i="88"/>
  <c r="M45" i="88"/>
  <c r="O44" i="88"/>
  <c r="M44" i="88"/>
  <c r="O43" i="88"/>
  <c r="M43" i="88"/>
  <c r="O42" i="88"/>
  <c r="M42" i="88"/>
  <c r="O41" i="88"/>
  <c r="M41" i="88"/>
  <c r="O40" i="88"/>
  <c r="M40" i="88"/>
  <c r="O39" i="88"/>
  <c r="M39" i="88"/>
  <c r="O38" i="88"/>
  <c r="M38" i="88"/>
  <c r="O37" i="88"/>
  <c r="M37" i="88"/>
  <c r="O36" i="88"/>
  <c r="M36" i="88"/>
  <c r="O35" i="88"/>
  <c r="M35" i="88"/>
  <c r="O34" i="88"/>
  <c r="M34" i="88"/>
  <c r="O33" i="88"/>
  <c r="M33" i="88"/>
  <c r="O32" i="88"/>
  <c r="M32" i="88"/>
  <c r="O31" i="88"/>
  <c r="M31" i="88"/>
  <c r="O30" i="88"/>
  <c r="M30" i="88"/>
  <c r="O80" i="89"/>
  <c r="M80" i="89"/>
  <c r="O79" i="89"/>
  <c r="M79" i="89"/>
  <c r="O78" i="89"/>
  <c r="M78" i="89"/>
  <c r="O77" i="89"/>
  <c r="M77" i="89"/>
  <c r="O76" i="89"/>
  <c r="M76" i="89"/>
  <c r="O75" i="89"/>
  <c r="M75" i="89"/>
  <c r="O74" i="89"/>
  <c r="M74" i="89"/>
  <c r="O73" i="89"/>
  <c r="M73" i="89"/>
  <c r="O72" i="89"/>
  <c r="M72" i="89"/>
  <c r="O71" i="89"/>
  <c r="M71" i="89"/>
  <c r="O70" i="89"/>
  <c r="M70" i="89"/>
  <c r="O69" i="89"/>
  <c r="M69" i="89"/>
  <c r="O68" i="89"/>
  <c r="M68" i="89"/>
  <c r="O67" i="89"/>
  <c r="M67" i="89"/>
  <c r="O66" i="89"/>
  <c r="M66" i="89"/>
  <c r="O65" i="89"/>
  <c r="M65" i="89"/>
  <c r="O64" i="89"/>
  <c r="M64" i="89"/>
  <c r="O63" i="89"/>
  <c r="M63" i="89"/>
  <c r="O62" i="89"/>
  <c r="M62" i="89"/>
  <c r="O61" i="89"/>
  <c r="M61" i="89"/>
  <c r="O60" i="89"/>
  <c r="M60" i="89"/>
  <c r="O59" i="89"/>
  <c r="M59" i="89"/>
  <c r="O58" i="89"/>
  <c r="M58" i="89"/>
  <c r="O57" i="89"/>
  <c r="M57" i="89"/>
  <c r="O56" i="89"/>
  <c r="M56" i="89"/>
  <c r="O55" i="89"/>
  <c r="M55" i="89"/>
  <c r="O54" i="89"/>
  <c r="M54" i="89"/>
  <c r="O53" i="89"/>
  <c r="M53" i="89"/>
  <c r="O52" i="89"/>
  <c r="M52" i="89"/>
  <c r="O51" i="89"/>
  <c r="M51" i="89"/>
  <c r="O50" i="89"/>
  <c r="M50" i="89"/>
  <c r="O49" i="89"/>
  <c r="M49" i="89"/>
  <c r="O48" i="89"/>
  <c r="M48" i="89"/>
  <c r="O47" i="89"/>
  <c r="M47" i="89"/>
  <c r="O46" i="89"/>
  <c r="M46" i="89"/>
  <c r="O45" i="89"/>
  <c r="M45" i="89"/>
  <c r="O44" i="89"/>
  <c r="M44" i="89"/>
  <c r="O43" i="89"/>
  <c r="M43" i="89"/>
  <c r="O42" i="89"/>
  <c r="M42" i="89"/>
  <c r="O41" i="89"/>
  <c r="M41" i="89"/>
  <c r="O40" i="89"/>
  <c r="M40" i="89"/>
  <c r="O39" i="89"/>
  <c r="M39" i="89"/>
  <c r="O38" i="89"/>
  <c r="M38" i="89"/>
  <c r="O37" i="89"/>
  <c r="M37" i="89"/>
  <c r="O36" i="89"/>
  <c r="M36" i="89"/>
  <c r="O35" i="89"/>
  <c r="M35" i="89"/>
  <c r="O34" i="89"/>
  <c r="M34" i="89"/>
  <c r="O33" i="89"/>
  <c r="M33" i="89"/>
  <c r="O32" i="89"/>
  <c r="M32" i="89"/>
  <c r="O31" i="89"/>
  <c r="M31" i="89"/>
  <c r="O30" i="89"/>
  <c r="M30" i="89"/>
  <c r="O80" i="90"/>
  <c r="M80" i="90"/>
  <c r="O79" i="90"/>
  <c r="M79" i="90"/>
  <c r="O78" i="90"/>
  <c r="M78" i="90"/>
  <c r="O77" i="90"/>
  <c r="M77" i="90"/>
  <c r="O76" i="90"/>
  <c r="M76" i="90"/>
  <c r="O75" i="90"/>
  <c r="M75" i="90"/>
  <c r="O74" i="90"/>
  <c r="M74" i="90"/>
  <c r="O73" i="90"/>
  <c r="M73" i="90"/>
  <c r="O72" i="90"/>
  <c r="M72" i="90"/>
  <c r="O71" i="90"/>
  <c r="M71" i="90"/>
  <c r="O70" i="90"/>
  <c r="M70" i="90"/>
  <c r="O69" i="90"/>
  <c r="M69" i="90"/>
  <c r="O68" i="90"/>
  <c r="M68" i="90"/>
  <c r="O67" i="90"/>
  <c r="M67" i="90"/>
  <c r="O66" i="90"/>
  <c r="M66" i="90"/>
  <c r="O65" i="90"/>
  <c r="M65" i="90"/>
  <c r="O64" i="90"/>
  <c r="M64" i="90"/>
  <c r="O63" i="90"/>
  <c r="M63" i="90"/>
  <c r="O62" i="90"/>
  <c r="M62" i="90"/>
  <c r="O61" i="90"/>
  <c r="M61" i="90"/>
  <c r="O60" i="90"/>
  <c r="M60" i="90"/>
  <c r="O59" i="90"/>
  <c r="M59" i="90"/>
  <c r="O58" i="90"/>
  <c r="M58" i="90"/>
  <c r="O57" i="90"/>
  <c r="M57" i="90"/>
  <c r="O56" i="90"/>
  <c r="M56" i="90"/>
  <c r="O55" i="90"/>
  <c r="M55" i="90"/>
  <c r="O54" i="90"/>
  <c r="M54" i="90"/>
  <c r="O53" i="90"/>
  <c r="M53" i="90"/>
  <c r="O52" i="90"/>
  <c r="M52" i="90"/>
  <c r="O51" i="90"/>
  <c r="M51" i="90"/>
  <c r="O50" i="90"/>
  <c r="M50" i="90"/>
  <c r="O49" i="90"/>
  <c r="M49" i="90"/>
  <c r="O48" i="90"/>
  <c r="M48" i="90"/>
  <c r="O47" i="90"/>
  <c r="M47" i="90"/>
  <c r="O46" i="90"/>
  <c r="M46" i="90"/>
  <c r="O45" i="90"/>
  <c r="M45" i="90"/>
  <c r="O44" i="90"/>
  <c r="M44" i="90"/>
  <c r="O43" i="90"/>
  <c r="M43" i="90"/>
  <c r="O42" i="90"/>
  <c r="M42" i="90"/>
  <c r="O41" i="90"/>
  <c r="M41" i="90"/>
  <c r="O40" i="90"/>
  <c r="M40" i="90"/>
  <c r="O39" i="90"/>
  <c r="M39" i="90"/>
  <c r="O38" i="90"/>
  <c r="M38" i="90"/>
  <c r="O37" i="90"/>
  <c r="M37" i="90"/>
  <c r="O36" i="90"/>
  <c r="M36" i="90"/>
  <c r="O35" i="90"/>
  <c r="M35" i="90"/>
  <c r="O34" i="90"/>
  <c r="M34" i="90"/>
  <c r="O33" i="90"/>
  <c r="M33" i="90"/>
  <c r="O32" i="90"/>
  <c r="M32" i="90"/>
  <c r="O31" i="90"/>
  <c r="M31" i="90"/>
  <c r="O30" i="90"/>
  <c r="M30" i="90"/>
  <c r="O80" i="86"/>
  <c r="M80" i="86"/>
  <c r="O79" i="86"/>
  <c r="M79" i="86"/>
  <c r="O78" i="86"/>
  <c r="M78" i="86"/>
  <c r="O77" i="86"/>
  <c r="M77" i="86"/>
  <c r="O76" i="86"/>
  <c r="M76" i="86"/>
  <c r="O75" i="86"/>
  <c r="M75" i="86"/>
  <c r="O74" i="86"/>
  <c r="M74" i="86"/>
  <c r="O73" i="86"/>
  <c r="M73" i="86"/>
  <c r="O72" i="86"/>
  <c r="M72" i="86"/>
  <c r="O71" i="86"/>
  <c r="M71" i="86"/>
  <c r="O70" i="86"/>
  <c r="M70" i="86"/>
  <c r="O69" i="86"/>
  <c r="M69" i="86"/>
  <c r="O68" i="86"/>
  <c r="M68" i="86"/>
  <c r="O67" i="86"/>
  <c r="M67" i="86"/>
  <c r="O66" i="86"/>
  <c r="M66" i="86"/>
  <c r="O65" i="86"/>
  <c r="M65" i="86"/>
  <c r="O64" i="86"/>
  <c r="M64" i="86"/>
  <c r="O63" i="86"/>
  <c r="M63" i="86"/>
  <c r="O62" i="86"/>
  <c r="M62" i="86"/>
  <c r="O61" i="86"/>
  <c r="M61" i="86"/>
  <c r="O60" i="86"/>
  <c r="M60" i="86"/>
  <c r="O59" i="86"/>
  <c r="M59" i="86"/>
  <c r="O58" i="86"/>
  <c r="M58" i="86"/>
  <c r="O57" i="86"/>
  <c r="M57" i="86"/>
  <c r="O56" i="86"/>
  <c r="M56" i="86"/>
  <c r="O55" i="86"/>
  <c r="M55" i="86"/>
  <c r="O54" i="86"/>
  <c r="M54" i="86"/>
  <c r="O53" i="86"/>
  <c r="M53" i="86"/>
  <c r="O52" i="86"/>
  <c r="M52" i="86"/>
  <c r="O51" i="86"/>
  <c r="M51" i="86"/>
  <c r="O50" i="86"/>
  <c r="M50" i="86"/>
  <c r="O49" i="86"/>
  <c r="M49" i="86"/>
  <c r="O48" i="86"/>
  <c r="M48" i="86"/>
  <c r="O47" i="86"/>
  <c r="M47" i="86"/>
  <c r="O46" i="86"/>
  <c r="M46" i="86"/>
  <c r="O45" i="86"/>
  <c r="M45" i="86"/>
  <c r="O44" i="86"/>
  <c r="M44" i="86"/>
  <c r="O43" i="86"/>
  <c r="M43" i="86"/>
  <c r="O42" i="86"/>
  <c r="M42" i="86"/>
  <c r="O41" i="86"/>
  <c r="M41" i="86"/>
  <c r="O40" i="86"/>
  <c r="M40" i="86"/>
  <c r="O39" i="86"/>
  <c r="M39" i="86"/>
  <c r="O38" i="86"/>
  <c r="M38" i="86"/>
  <c r="O37" i="86"/>
  <c r="M37" i="86"/>
  <c r="O36" i="86"/>
  <c r="M36" i="86"/>
  <c r="O35" i="86"/>
  <c r="M35" i="86"/>
  <c r="O34" i="86"/>
  <c r="M34" i="86"/>
  <c r="O33" i="86"/>
  <c r="M33" i="86"/>
  <c r="O32" i="86"/>
  <c r="M32" i="86"/>
  <c r="O31" i="86"/>
  <c r="M31" i="86"/>
  <c r="O30" i="86"/>
  <c r="M30" i="86"/>
  <c r="O80" i="84"/>
  <c r="M80" i="84"/>
  <c r="O79" i="84"/>
  <c r="M79" i="84"/>
  <c r="O78" i="84"/>
  <c r="M78" i="84"/>
  <c r="O77" i="84"/>
  <c r="M77" i="84"/>
  <c r="O76" i="84"/>
  <c r="M76" i="84"/>
  <c r="O75" i="84"/>
  <c r="M75" i="84"/>
  <c r="O74" i="84"/>
  <c r="M74" i="84"/>
  <c r="O73" i="84"/>
  <c r="M73" i="84"/>
  <c r="O72" i="84"/>
  <c r="M72" i="84"/>
  <c r="O71" i="84"/>
  <c r="M71" i="84"/>
  <c r="O70" i="84"/>
  <c r="M70" i="84"/>
  <c r="O69" i="84"/>
  <c r="M69" i="84"/>
  <c r="O68" i="84"/>
  <c r="M68" i="84"/>
  <c r="O67" i="84"/>
  <c r="M67" i="84"/>
  <c r="O66" i="84"/>
  <c r="M66" i="84"/>
  <c r="O65" i="84"/>
  <c r="M65" i="84"/>
  <c r="O64" i="84"/>
  <c r="M64" i="84"/>
  <c r="O63" i="84"/>
  <c r="M63" i="84"/>
  <c r="O62" i="84"/>
  <c r="M62" i="84"/>
  <c r="O61" i="84"/>
  <c r="M61" i="84"/>
  <c r="O60" i="84"/>
  <c r="M60" i="84"/>
  <c r="O59" i="84"/>
  <c r="M59" i="84"/>
  <c r="O58" i="84"/>
  <c r="M58" i="84"/>
  <c r="O57" i="84"/>
  <c r="M57" i="84"/>
  <c r="O56" i="84"/>
  <c r="M56" i="84"/>
  <c r="O55" i="84"/>
  <c r="M55" i="84"/>
  <c r="O54" i="84"/>
  <c r="M54" i="84"/>
  <c r="O53" i="84"/>
  <c r="M53" i="84"/>
  <c r="O52" i="84"/>
  <c r="M52" i="84"/>
  <c r="O51" i="84"/>
  <c r="M51" i="84"/>
  <c r="O50" i="84"/>
  <c r="M50" i="84"/>
  <c r="O49" i="84"/>
  <c r="M49" i="84"/>
  <c r="O48" i="84"/>
  <c r="M48" i="84"/>
  <c r="O47" i="84"/>
  <c r="M47" i="84"/>
  <c r="O46" i="84"/>
  <c r="M46" i="84"/>
  <c r="O45" i="84"/>
  <c r="M45" i="84"/>
  <c r="O44" i="84"/>
  <c r="M44" i="84"/>
  <c r="O43" i="84"/>
  <c r="M43" i="84"/>
  <c r="O42" i="84"/>
  <c r="M42" i="84"/>
  <c r="O41" i="84"/>
  <c r="M41" i="84"/>
  <c r="O40" i="84"/>
  <c r="M40" i="84"/>
  <c r="O39" i="84"/>
  <c r="M39" i="84"/>
  <c r="O38" i="84"/>
  <c r="M38" i="84"/>
  <c r="O37" i="84"/>
  <c r="M37" i="84"/>
  <c r="O36" i="84"/>
  <c r="M36" i="84"/>
  <c r="O35" i="84"/>
  <c r="M35" i="84"/>
  <c r="O34" i="84"/>
  <c r="M34" i="84"/>
  <c r="O33" i="84"/>
  <c r="M33" i="84"/>
  <c r="O32" i="84"/>
  <c r="M32" i="84"/>
  <c r="O31" i="84"/>
  <c r="M31" i="84"/>
  <c r="O30" i="84"/>
  <c r="M30" i="84"/>
  <c r="O80" i="82"/>
  <c r="M80" i="82"/>
  <c r="O79" i="82"/>
  <c r="M79" i="82"/>
  <c r="O78" i="82"/>
  <c r="M78" i="82"/>
  <c r="O77" i="82"/>
  <c r="M77" i="82"/>
  <c r="O76" i="82"/>
  <c r="M76" i="82"/>
  <c r="O75" i="82"/>
  <c r="M75" i="82"/>
  <c r="O74" i="82"/>
  <c r="M74" i="82"/>
  <c r="O73" i="82"/>
  <c r="M73" i="82"/>
  <c r="O72" i="82"/>
  <c r="M72" i="82"/>
  <c r="O71" i="82"/>
  <c r="M71" i="82"/>
  <c r="O70" i="82"/>
  <c r="M70" i="82"/>
  <c r="O69" i="82"/>
  <c r="M69" i="82"/>
  <c r="O68" i="82"/>
  <c r="M68" i="82"/>
  <c r="O67" i="82"/>
  <c r="M67" i="82"/>
  <c r="O66" i="82"/>
  <c r="M66" i="82"/>
  <c r="O65" i="82"/>
  <c r="M65" i="82"/>
  <c r="O64" i="82"/>
  <c r="M64" i="82"/>
  <c r="O63" i="82"/>
  <c r="M63" i="82"/>
  <c r="O62" i="82"/>
  <c r="M62" i="82"/>
  <c r="O61" i="82"/>
  <c r="M61" i="82"/>
  <c r="O60" i="82"/>
  <c r="M60" i="82"/>
  <c r="O59" i="82"/>
  <c r="M59" i="82"/>
  <c r="O58" i="82"/>
  <c r="M58" i="82"/>
  <c r="O57" i="82"/>
  <c r="M57" i="82"/>
  <c r="O56" i="82"/>
  <c r="M56" i="82"/>
  <c r="O55" i="82"/>
  <c r="M55" i="82"/>
  <c r="O54" i="82"/>
  <c r="M54" i="82"/>
  <c r="O53" i="82"/>
  <c r="M53" i="82"/>
  <c r="O52" i="82"/>
  <c r="M52" i="82"/>
  <c r="O51" i="82"/>
  <c r="M51" i="82"/>
  <c r="O50" i="82"/>
  <c r="M50" i="82"/>
  <c r="O49" i="82"/>
  <c r="M49" i="82"/>
  <c r="O48" i="82"/>
  <c r="M48" i="82"/>
  <c r="O47" i="82"/>
  <c r="M47" i="82"/>
  <c r="O46" i="82"/>
  <c r="M46" i="82"/>
  <c r="O45" i="82"/>
  <c r="M45" i="82"/>
  <c r="O44" i="82"/>
  <c r="M44" i="82"/>
  <c r="O43" i="82"/>
  <c r="M43" i="82"/>
  <c r="O42" i="82"/>
  <c r="M42" i="82"/>
  <c r="O41" i="82"/>
  <c r="M41" i="82"/>
  <c r="O40" i="82"/>
  <c r="M40" i="82"/>
  <c r="O39" i="82"/>
  <c r="M39" i="82"/>
  <c r="O38" i="82"/>
  <c r="M38" i="82"/>
  <c r="O37" i="82"/>
  <c r="M37" i="82"/>
  <c r="O36" i="82"/>
  <c r="M36" i="82"/>
  <c r="O35" i="82"/>
  <c r="M35" i="82"/>
  <c r="O34" i="82"/>
  <c r="M34" i="82"/>
  <c r="O33" i="82"/>
  <c r="M33" i="82"/>
  <c r="O32" i="82"/>
  <c r="M32" i="82"/>
  <c r="O31" i="82"/>
  <c r="M31" i="82"/>
  <c r="O30" i="82"/>
  <c r="M30" i="82"/>
  <c r="O80" i="81"/>
  <c r="M80" i="81"/>
  <c r="O79" i="81"/>
  <c r="M79" i="81"/>
  <c r="O78" i="81"/>
  <c r="M78" i="81"/>
  <c r="O77" i="81"/>
  <c r="M77" i="81"/>
  <c r="O76" i="81"/>
  <c r="M76" i="81"/>
  <c r="O75" i="81"/>
  <c r="M75" i="81"/>
  <c r="O74" i="81"/>
  <c r="M74" i="81"/>
  <c r="O73" i="81"/>
  <c r="M73" i="81"/>
  <c r="O72" i="81"/>
  <c r="M72" i="81"/>
  <c r="O71" i="81"/>
  <c r="M71" i="81"/>
  <c r="O70" i="81"/>
  <c r="M70" i="81"/>
  <c r="O69" i="81"/>
  <c r="M69" i="81"/>
  <c r="O68" i="81"/>
  <c r="M68" i="81"/>
  <c r="O67" i="81"/>
  <c r="M67" i="81"/>
  <c r="O66" i="81"/>
  <c r="M66" i="81"/>
  <c r="O65" i="81"/>
  <c r="M65" i="81"/>
  <c r="O64" i="81"/>
  <c r="M64" i="81"/>
  <c r="O63" i="81"/>
  <c r="M63" i="81"/>
  <c r="O62" i="81"/>
  <c r="M62" i="81"/>
  <c r="O61" i="81"/>
  <c r="M61" i="81"/>
  <c r="O60" i="81"/>
  <c r="M60" i="81"/>
  <c r="O59" i="81"/>
  <c r="M59" i="81"/>
  <c r="O58" i="81"/>
  <c r="M58" i="81"/>
  <c r="O57" i="81"/>
  <c r="M57" i="81"/>
  <c r="O56" i="81"/>
  <c r="M56" i="81"/>
  <c r="O55" i="81"/>
  <c r="M55" i="81"/>
  <c r="O54" i="81"/>
  <c r="M54" i="81"/>
  <c r="O53" i="81"/>
  <c r="M53" i="81"/>
  <c r="O52" i="81"/>
  <c r="M52" i="81"/>
  <c r="O51" i="81"/>
  <c r="M51" i="81"/>
  <c r="O50" i="81"/>
  <c r="M50" i="81"/>
  <c r="O49" i="81"/>
  <c r="M49" i="81"/>
  <c r="O48" i="81"/>
  <c r="M48" i="81"/>
  <c r="O47" i="81"/>
  <c r="M47" i="81"/>
  <c r="O46" i="81"/>
  <c r="M46" i="81"/>
  <c r="O45" i="81"/>
  <c r="M45" i="81"/>
  <c r="O44" i="81"/>
  <c r="M44" i="81"/>
  <c r="O43" i="81"/>
  <c r="M43" i="81"/>
  <c r="O42" i="81"/>
  <c r="M42" i="81"/>
  <c r="O41" i="81"/>
  <c r="M41" i="81"/>
  <c r="O40" i="81"/>
  <c r="M40" i="81"/>
  <c r="O39" i="81"/>
  <c r="M39" i="81"/>
  <c r="O38" i="81"/>
  <c r="M38" i="81"/>
  <c r="O37" i="81"/>
  <c r="M37" i="81"/>
  <c r="O36" i="81"/>
  <c r="M36" i="81"/>
  <c r="O35" i="81"/>
  <c r="M35" i="81"/>
  <c r="O34" i="81"/>
  <c r="M34" i="81"/>
  <c r="O33" i="81"/>
  <c r="M33" i="81"/>
  <c r="O32" i="81"/>
  <c r="M32" i="81"/>
  <c r="O31" i="81"/>
  <c r="M31" i="81"/>
  <c r="O30" i="81"/>
  <c r="M30" i="81"/>
  <c r="O31" i="80"/>
  <c r="O32" i="80"/>
  <c r="O33" i="80"/>
  <c r="O34" i="80"/>
  <c r="O35" i="80"/>
  <c r="O36" i="80"/>
  <c r="O37" i="80"/>
  <c r="O38" i="80"/>
  <c r="O39" i="80"/>
  <c r="O40" i="80"/>
  <c r="O41" i="80"/>
  <c r="O42" i="80"/>
  <c r="O43" i="80"/>
  <c r="O44" i="80"/>
  <c r="O45" i="80"/>
  <c r="O46" i="80"/>
  <c r="O47" i="80"/>
  <c r="O48" i="80"/>
  <c r="O49" i="80"/>
  <c r="O50" i="80"/>
  <c r="O51" i="80"/>
  <c r="O52" i="80"/>
  <c r="O53" i="80"/>
  <c r="O54" i="80"/>
  <c r="O55" i="80"/>
  <c r="O56" i="80"/>
  <c r="O57" i="80"/>
  <c r="O58" i="80"/>
  <c r="O59" i="80"/>
  <c r="O60" i="80"/>
  <c r="O61" i="80"/>
  <c r="O63" i="80"/>
  <c r="O64" i="80"/>
  <c r="O65" i="80"/>
  <c r="O66" i="80"/>
  <c r="O67" i="80"/>
  <c r="O68" i="80"/>
  <c r="O69" i="80"/>
  <c r="O70" i="80"/>
  <c r="O71" i="80"/>
  <c r="O72" i="80"/>
  <c r="O73" i="80"/>
  <c r="O74" i="80"/>
  <c r="O75" i="80"/>
  <c r="O76" i="80"/>
  <c r="O77" i="80"/>
  <c r="O78" i="80"/>
  <c r="O79" i="80"/>
  <c r="O80" i="80"/>
  <c r="O30" i="80"/>
  <c r="M31" i="80"/>
  <c r="M32" i="80"/>
  <c r="M33" i="80"/>
  <c r="M34" i="80"/>
  <c r="M35" i="80"/>
  <c r="M36" i="80"/>
  <c r="M37" i="80"/>
  <c r="M38" i="80"/>
  <c r="M39" i="80"/>
  <c r="M40" i="80"/>
  <c r="M41" i="80"/>
  <c r="M42" i="80"/>
  <c r="M43" i="80"/>
  <c r="M44" i="80"/>
  <c r="M45" i="80"/>
  <c r="M46" i="80"/>
  <c r="M47" i="80"/>
  <c r="M48" i="80"/>
  <c r="M49" i="80"/>
  <c r="M50" i="80"/>
  <c r="M51" i="80"/>
  <c r="M52" i="80"/>
  <c r="M53" i="80"/>
  <c r="M54" i="80"/>
  <c r="M55" i="80"/>
  <c r="M56" i="80"/>
  <c r="M57" i="80"/>
  <c r="M58" i="80"/>
  <c r="M59" i="80"/>
  <c r="M60" i="80"/>
  <c r="M61" i="80"/>
  <c r="M63" i="80"/>
  <c r="M64" i="80"/>
  <c r="M65" i="80"/>
  <c r="M66" i="80"/>
  <c r="M67" i="80"/>
  <c r="M68" i="80"/>
  <c r="M69" i="80"/>
  <c r="M70" i="80"/>
  <c r="M71" i="80"/>
  <c r="M72" i="80"/>
  <c r="M73" i="80"/>
  <c r="M74" i="80"/>
  <c r="M75" i="80"/>
  <c r="M76" i="80"/>
  <c r="M77" i="80"/>
  <c r="M78" i="80"/>
  <c r="M79" i="80"/>
  <c r="M80" i="80"/>
  <c r="M30" i="80"/>
  <c r="O29" i="93"/>
  <c r="M29" i="93"/>
  <c r="O29" i="95"/>
  <c r="M29" i="95"/>
  <c r="O29" i="96"/>
  <c r="M29" i="96"/>
  <c r="O29" i="97"/>
  <c r="M29" i="97"/>
  <c r="O29" i="98"/>
  <c r="M29" i="98"/>
  <c r="O29" i="99"/>
  <c r="M29" i="99"/>
  <c r="O29" i="100"/>
  <c r="M29" i="100"/>
  <c r="O29" i="101"/>
  <c r="M29" i="101"/>
  <c r="O29" i="102"/>
  <c r="M29" i="102"/>
  <c r="O29" i="94"/>
  <c r="M29" i="94"/>
  <c r="O29" i="85"/>
  <c r="M29" i="85"/>
  <c r="O29" i="87"/>
  <c r="M29" i="87"/>
  <c r="O29" i="88"/>
  <c r="M29" i="88"/>
  <c r="O29" i="89"/>
  <c r="M29" i="89"/>
  <c r="O29" i="90"/>
  <c r="M29" i="90"/>
  <c r="O29" i="86"/>
  <c r="M29" i="86"/>
  <c r="O29" i="84"/>
  <c r="M29" i="84"/>
  <c r="O29" i="82"/>
  <c r="M29" i="82"/>
  <c r="O29" i="81"/>
  <c r="M29" i="81"/>
  <c r="A103" i="93"/>
  <c r="A102" i="93"/>
  <c r="A101" i="93"/>
  <c r="A100" i="93"/>
  <c r="A99" i="93"/>
  <c r="A98" i="93"/>
  <c r="A97" i="93"/>
  <c r="A96" i="93"/>
  <c r="A95" i="93"/>
  <c r="A94" i="93"/>
  <c r="A93" i="93"/>
  <c r="A92" i="93"/>
  <c r="G88" i="93"/>
  <c r="D88" i="93"/>
  <c r="B82" i="93"/>
  <c r="B80" i="93"/>
  <c r="A80" i="93"/>
  <c r="B79" i="93"/>
  <c r="B102" i="93" s="1"/>
  <c r="B78" i="93"/>
  <c r="A78" i="93"/>
  <c r="B77" i="93"/>
  <c r="A77" i="93"/>
  <c r="H77" i="93" s="1"/>
  <c r="B76" i="93"/>
  <c r="A76" i="93"/>
  <c r="B75" i="93"/>
  <c r="B101" i="93" s="1"/>
  <c r="B74" i="93"/>
  <c r="A74" i="93"/>
  <c r="B73" i="93"/>
  <c r="A73" i="93"/>
  <c r="B72" i="93"/>
  <c r="A72" i="93"/>
  <c r="B71" i="93"/>
  <c r="A71" i="93"/>
  <c r="B70" i="93"/>
  <c r="A70" i="93"/>
  <c r="B69" i="93"/>
  <c r="B100" i="93" s="1"/>
  <c r="B68" i="93"/>
  <c r="A68" i="93"/>
  <c r="B67" i="93"/>
  <c r="A67" i="93"/>
  <c r="B66" i="93"/>
  <c r="A66" i="93"/>
  <c r="B65" i="93"/>
  <c r="B99" i="93" s="1"/>
  <c r="B64" i="93"/>
  <c r="A64" i="93"/>
  <c r="B63" i="93"/>
  <c r="A63" i="93"/>
  <c r="B62" i="93"/>
  <c r="B98" i="93" s="1"/>
  <c r="B61" i="93"/>
  <c r="A61" i="93"/>
  <c r="B60" i="93"/>
  <c r="A60" i="93"/>
  <c r="B59" i="93"/>
  <c r="A59" i="93"/>
  <c r="B58" i="93"/>
  <c r="A58" i="93"/>
  <c r="B57" i="93"/>
  <c r="B97" i="93" s="1"/>
  <c r="B56" i="93"/>
  <c r="A56" i="93"/>
  <c r="B55" i="93"/>
  <c r="A55" i="93"/>
  <c r="B54" i="93"/>
  <c r="B96" i="93" s="1"/>
  <c r="B53" i="93"/>
  <c r="A53" i="93"/>
  <c r="H53" i="93" s="1"/>
  <c r="B52" i="93"/>
  <c r="A52" i="93"/>
  <c r="B51" i="93"/>
  <c r="A51" i="93"/>
  <c r="H51" i="93" s="1"/>
  <c r="B50" i="93"/>
  <c r="A50" i="93"/>
  <c r="B49" i="93"/>
  <c r="A49" i="93"/>
  <c r="B48" i="93"/>
  <c r="B95" i="93" s="1"/>
  <c r="B47" i="93"/>
  <c r="A47" i="93"/>
  <c r="B46" i="93"/>
  <c r="A46" i="93"/>
  <c r="B45" i="93"/>
  <c r="B94" i="93" s="1"/>
  <c r="B44" i="93"/>
  <c r="A44" i="93"/>
  <c r="B43" i="93"/>
  <c r="A43" i="93"/>
  <c r="B42" i="93"/>
  <c r="A42" i="93"/>
  <c r="B41" i="93"/>
  <c r="A41" i="93"/>
  <c r="B40" i="93"/>
  <c r="B93" i="93" s="1"/>
  <c r="B39" i="93"/>
  <c r="A39" i="93"/>
  <c r="B38" i="93"/>
  <c r="A38" i="93"/>
  <c r="B37" i="93"/>
  <c r="A37" i="93"/>
  <c r="B36" i="93"/>
  <c r="B92" i="93" s="1"/>
  <c r="B35" i="93"/>
  <c r="B91" i="93" s="1"/>
  <c r="B34" i="93"/>
  <c r="A34" i="93"/>
  <c r="B33" i="93"/>
  <c r="A33" i="93"/>
  <c r="B32" i="93"/>
  <c r="A32" i="93"/>
  <c r="B31" i="93"/>
  <c r="A31" i="93"/>
  <c r="B30" i="93"/>
  <c r="A30" i="93"/>
  <c r="B29" i="93"/>
  <c r="B90" i="93" s="1"/>
  <c r="G27" i="93"/>
  <c r="L29" i="93" s="1"/>
  <c r="D27" i="93"/>
  <c r="J3" i="93"/>
  <c r="K2" i="93"/>
  <c r="J2" i="93"/>
  <c r="J1" i="93"/>
  <c r="A103" i="95"/>
  <c r="A102" i="95"/>
  <c r="A101" i="95"/>
  <c r="A100" i="95"/>
  <c r="A99" i="95"/>
  <c r="A98" i="95"/>
  <c r="A97" i="95"/>
  <c r="A96" i="95"/>
  <c r="A95" i="95"/>
  <c r="A94" i="95"/>
  <c r="A93" i="95"/>
  <c r="A92" i="95"/>
  <c r="G88" i="95"/>
  <c r="D88" i="95"/>
  <c r="B82" i="95"/>
  <c r="B80" i="95"/>
  <c r="A80" i="95"/>
  <c r="B79" i="95"/>
  <c r="B102" i="95" s="1"/>
  <c r="B78" i="95"/>
  <c r="A78" i="95"/>
  <c r="B77" i="95"/>
  <c r="A77" i="95"/>
  <c r="B76" i="95"/>
  <c r="A76" i="95"/>
  <c r="B75" i="95"/>
  <c r="B101" i="95" s="1"/>
  <c r="B74" i="95"/>
  <c r="A74" i="95"/>
  <c r="H74" i="95" s="1"/>
  <c r="B73" i="95"/>
  <c r="A73" i="95"/>
  <c r="B72" i="95"/>
  <c r="A72" i="95"/>
  <c r="B71" i="95"/>
  <c r="A71" i="95"/>
  <c r="B70" i="95"/>
  <c r="A70" i="95"/>
  <c r="B69" i="95"/>
  <c r="B100" i="95" s="1"/>
  <c r="B68" i="95"/>
  <c r="A68" i="95"/>
  <c r="B67" i="95"/>
  <c r="A67" i="95"/>
  <c r="B66" i="95"/>
  <c r="A66" i="95"/>
  <c r="B65" i="95"/>
  <c r="B99" i="95" s="1"/>
  <c r="B64" i="95"/>
  <c r="A64" i="95"/>
  <c r="B63" i="95"/>
  <c r="A63" i="95"/>
  <c r="B62" i="95"/>
  <c r="B98" i="95" s="1"/>
  <c r="B61" i="95"/>
  <c r="A61" i="95"/>
  <c r="B60" i="95"/>
  <c r="A60" i="95"/>
  <c r="B59" i="95"/>
  <c r="A59" i="95"/>
  <c r="H59" i="95" s="1"/>
  <c r="B58" i="95"/>
  <c r="A58" i="95"/>
  <c r="B57" i="95"/>
  <c r="B97" i="95" s="1"/>
  <c r="B56" i="95"/>
  <c r="A56" i="95"/>
  <c r="B55" i="95"/>
  <c r="A55" i="95"/>
  <c r="B54" i="95"/>
  <c r="B96" i="95" s="1"/>
  <c r="B53" i="95"/>
  <c r="A53" i="95"/>
  <c r="B52" i="95"/>
  <c r="A52" i="95"/>
  <c r="B51" i="95"/>
  <c r="A51" i="95"/>
  <c r="B50" i="95"/>
  <c r="A50" i="95"/>
  <c r="B49" i="95"/>
  <c r="A49" i="95"/>
  <c r="B48" i="95"/>
  <c r="B95" i="95" s="1"/>
  <c r="B47" i="95"/>
  <c r="A47" i="95"/>
  <c r="B46" i="95"/>
  <c r="A46" i="95"/>
  <c r="B45" i="95"/>
  <c r="B94" i="95" s="1"/>
  <c r="B44" i="95"/>
  <c r="A44" i="95"/>
  <c r="B43" i="95"/>
  <c r="A43" i="95"/>
  <c r="B42" i="95"/>
  <c r="A42" i="95"/>
  <c r="B41" i="95"/>
  <c r="A41" i="95"/>
  <c r="B40" i="95"/>
  <c r="B93" i="95" s="1"/>
  <c r="B39" i="95"/>
  <c r="A39" i="95"/>
  <c r="B38" i="95"/>
  <c r="A38" i="95"/>
  <c r="B37" i="95"/>
  <c r="A37" i="95"/>
  <c r="B36" i="95"/>
  <c r="B92" i="95" s="1"/>
  <c r="B35" i="95"/>
  <c r="B91" i="95" s="1"/>
  <c r="B34" i="95"/>
  <c r="A34" i="95"/>
  <c r="B33" i="95"/>
  <c r="A33" i="95"/>
  <c r="B32" i="95"/>
  <c r="A32" i="95"/>
  <c r="B31" i="95"/>
  <c r="A31" i="95"/>
  <c r="B30" i="95"/>
  <c r="A30" i="95"/>
  <c r="B29" i="95"/>
  <c r="B90" i="95" s="1"/>
  <c r="G27" i="95"/>
  <c r="L29" i="95" s="1"/>
  <c r="D27" i="95"/>
  <c r="J3" i="95"/>
  <c r="K2" i="95"/>
  <c r="J2" i="95"/>
  <c r="J1" i="95"/>
  <c r="A103" i="96"/>
  <c r="A102" i="96"/>
  <c r="A101" i="96"/>
  <c r="A100" i="96"/>
  <c r="A99" i="96"/>
  <c r="A98" i="96"/>
  <c r="A97" i="96"/>
  <c r="A96" i="96"/>
  <c r="A95" i="96"/>
  <c r="A94" i="96"/>
  <c r="A93" i="96"/>
  <c r="A92" i="96"/>
  <c r="G88" i="96"/>
  <c r="D88" i="96"/>
  <c r="B82" i="96"/>
  <c r="B80" i="96"/>
  <c r="A80" i="96"/>
  <c r="B79" i="96"/>
  <c r="B102" i="96" s="1"/>
  <c r="B78" i="96"/>
  <c r="A78" i="96"/>
  <c r="B77" i="96"/>
  <c r="A77" i="96"/>
  <c r="B76" i="96"/>
  <c r="A76" i="96"/>
  <c r="B75" i="96"/>
  <c r="B101" i="96" s="1"/>
  <c r="B74" i="96"/>
  <c r="A74" i="96"/>
  <c r="B73" i="96"/>
  <c r="A73" i="96"/>
  <c r="B72" i="96"/>
  <c r="A72" i="96"/>
  <c r="B71" i="96"/>
  <c r="A71" i="96"/>
  <c r="B70" i="96"/>
  <c r="A70" i="96"/>
  <c r="B69" i="96"/>
  <c r="B100" i="96" s="1"/>
  <c r="B68" i="96"/>
  <c r="A68" i="96"/>
  <c r="B67" i="96"/>
  <c r="A67" i="96"/>
  <c r="B66" i="96"/>
  <c r="A66" i="96"/>
  <c r="B65" i="96"/>
  <c r="B99" i="96" s="1"/>
  <c r="B64" i="96"/>
  <c r="A64" i="96"/>
  <c r="B63" i="96"/>
  <c r="A63" i="96"/>
  <c r="H63" i="96" s="1"/>
  <c r="B62" i="96"/>
  <c r="B98" i="96" s="1"/>
  <c r="B61" i="96"/>
  <c r="A61" i="96"/>
  <c r="B60" i="96"/>
  <c r="A60" i="96"/>
  <c r="B59" i="96"/>
  <c r="A59" i="96"/>
  <c r="B58" i="96"/>
  <c r="A58" i="96"/>
  <c r="B57" i="96"/>
  <c r="B97" i="96" s="1"/>
  <c r="B56" i="96"/>
  <c r="A56" i="96"/>
  <c r="B55" i="96"/>
  <c r="A55" i="96"/>
  <c r="B54" i="96"/>
  <c r="B96" i="96" s="1"/>
  <c r="B53" i="96"/>
  <c r="A53" i="96"/>
  <c r="B52" i="96"/>
  <c r="A52" i="96"/>
  <c r="B51" i="96"/>
  <c r="A51" i="96"/>
  <c r="H51" i="96" s="1"/>
  <c r="B50" i="96"/>
  <c r="A50" i="96"/>
  <c r="B49" i="96"/>
  <c r="A49" i="96"/>
  <c r="B48" i="96"/>
  <c r="B95" i="96" s="1"/>
  <c r="B47" i="96"/>
  <c r="A47" i="96"/>
  <c r="B46" i="96"/>
  <c r="A46" i="96"/>
  <c r="B45" i="96"/>
  <c r="B94" i="96" s="1"/>
  <c r="B44" i="96"/>
  <c r="A44" i="96"/>
  <c r="B43" i="96"/>
  <c r="A43" i="96"/>
  <c r="B42" i="96"/>
  <c r="A42" i="96"/>
  <c r="B41" i="96"/>
  <c r="A41" i="96"/>
  <c r="H41" i="96" s="1"/>
  <c r="B40" i="96"/>
  <c r="B93" i="96" s="1"/>
  <c r="B39" i="96"/>
  <c r="A39" i="96"/>
  <c r="H39" i="96" s="1"/>
  <c r="B38" i="96"/>
  <c r="A38" i="96"/>
  <c r="B37" i="96"/>
  <c r="A37" i="96"/>
  <c r="B36" i="96"/>
  <c r="B92" i="96" s="1"/>
  <c r="B35" i="96"/>
  <c r="B91" i="96" s="1"/>
  <c r="B34" i="96"/>
  <c r="A34" i="96"/>
  <c r="B33" i="96"/>
  <c r="A33" i="96"/>
  <c r="B32" i="96"/>
  <c r="A32" i="96"/>
  <c r="H32" i="96" s="1"/>
  <c r="B31" i="96"/>
  <c r="A31" i="96"/>
  <c r="B30" i="96"/>
  <c r="A30" i="96"/>
  <c r="B29" i="96"/>
  <c r="B90" i="96" s="1"/>
  <c r="G27" i="96"/>
  <c r="L29" i="96" s="1"/>
  <c r="D27" i="96"/>
  <c r="J3" i="96"/>
  <c r="K2" i="96"/>
  <c r="J2" i="96"/>
  <c r="J1" i="96"/>
  <c r="A103" i="97"/>
  <c r="A102" i="97"/>
  <c r="A101" i="97"/>
  <c r="A100" i="97"/>
  <c r="A99" i="97"/>
  <c r="A98" i="97"/>
  <c r="A97" i="97"/>
  <c r="A96" i="97"/>
  <c r="A95" i="97"/>
  <c r="A94" i="97"/>
  <c r="A93" i="97"/>
  <c r="A92" i="97"/>
  <c r="G88" i="97"/>
  <c r="D88" i="97"/>
  <c r="B82" i="97"/>
  <c r="B80" i="97"/>
  <c r="A80" i="97"/>
  <c r="B79" i="97"/>
  <c r="B102" i="97" s="1"/>
  <c r="B78" i="97"/>
  <c r="A78" i="97"/>
  <c r="B77" i="97"/>
  <c r="A77" i="97"/>
  <c r="H77" i="97" s="1"/>
  <c r="B76" i="97"/>
  <c r="A76" i="97"/>
  <c r="B75" i="97"/>
  <c r="B101" i="97" s="1"/>
  <c r="B74" i="97"/>
  <c r="A74" i="97"/>
  <c r="B73" i="97"/>
  <c r="A73" i="97"/>
  <c r="B72" i="97"/>
  <c r="A72" i="97"/>
  <c r="B71" i="97"/>
  <c r="A71" i="97"/>
  <c r="H71" i="97" s="1"/>
  <c r="B70" i="97"/>
  <c r="A70" i="97"/>
  <c r="B69" i="97"/>
  <c r="B100" i="97" s="1"/>
  <c r="B68" i="97"/>
  <c r="A68" i="97"/>
  <c r="B67" i="97"/>
  <c r="A67" i="97"/>
  <c r="B66" i="97"/>
  <c r="A66" i="97"/>
  <c r="B65" i="97"/>
  <c r="B99" i="97" s="1"/>
  <c r="B64" i="97"/>
  <c r="A64" i="97"/>
  <c r="B63" i="97"/>
  <c r="A63" i="97"/>
  <c r="B62" i="97"/>
  <c r="B98" i="97" s="1"/>
  <c r="B61" i="97"/>
  <c r="A61" i="97"/>
  <c r="B60" i="97"/>
  <c r="A60" i="97"/>
  <c r="B59" i="97"/>
  <c r="A59" i="97"/>
  <c r="B58" i="97"/>
  <c r="A58" i="97"/>
  <c r="B57" i="97"/>
  <c r="B97" i="97" s="1"/>
  <c r="B56" i="97"/>
  <c r="A56" i="97"/>
  <c r="B55" i="97"/>
  <c r="A55" i="97"/>
  <c r="B54" i="97"/>
  <c r="B96" i="97" s="1"/>
  <c r="B53" i="97"/>
  <c r="A53" i="97"/>
  <c r="H53" i="97" s="1"/>
  <c r="B52" i="97"/>
  <c r="A52" i="97"/>
  <c r="B51" i="97"/>
  <c r="A51" i="97"/>
  <c r="B50" i="97"/>
  <c r="A50" i="97"/>
  <c r="B49" i="97"/>
  <c r="A49" i="97"/>
  <c r="B48" i="97"/>
  <c r="B95" i="97" s="1"/>
  <c r="B47" i="97"/>
  <c r="A47" i="97"/>
  <c r="H47" i="97" s="1"/>
  <c r="B46" i="97"/>
  <c r="A46" i="97"/>
  <c r="B45" i="97"/>
  <c r="B94" i="97" s="1"/>
  <c r="B44" i="97"/>
  <c r="A44" i="97"/>
  <c r="B43" i="97"/>
  <c r="A43" i="97"/>
  <c r="B42" i="97"/>
  <c r="A42" i="97"/>
  <c r="B41" i="97"/>
  <c r="A41" i="97"/>
  <c r="B40" i="97"/>
  <c r="B93" i="97" s="1"/>
  <c r="B39" i="97"/>
  <c r="A39" i="97"/>
  <c r="B38" i="97"/>
  <c r="A38" i="97"/>
  <c r="B37" i="97"/>
  <c r="A37" i="97"/>
  <c r="B36" i="97"/>
  <c r="B92" i="97" s="1"/>
  <c r="B35" i="97"/>
  <c r="B91" i="97" s="1"/>
  <c r="B34" i="97"/>
  <c r="A34" i="97"/>
  <c r="B33" i="97"/>
  <c r="A33" i="97"/>
  <c r="B32" i="97"/>
  <c r="A32" i="97"/>
  <c r="B31" i="97"/>
  <c r="A31" i="97"/>
  <c r="B30" i="97"/>
  <c r="A30" i="97"/>
  <c r="B29" i="97"/>
  <c r="B90" i="97" s="1"/>
  <c r="G27" i="97"/>
  <c r="L29" i="97" s="1"/>
  <c r="D27" i="97"/>
  <c r="J3" i="97"/>
  <c r="K2" i="97"/>
  <c r="J2" i="97"/>
  <c r="J1" i="97"/>
  <c r="A103" i="98"/>
  <c r="A102" i="98"/>
  <c r="A101" i="98"/>
  <c r="A100" i="98"/>
  <c r="A99" i="98"/>
  <c r="A98" i="98"/>
  <c r="A97" i="98"/>
  <c r="A96" i="98"/>
  <c r="A95" i="98"/>
  <c r="A94" i="98"/>
  <c r="A93" i="98"/>
  <c r="A92" i="98"/>
  <c r="G88" i="98"/>
  <c r="D88" i="98"/>
  <c r="B82" i="98"/>
  <c r="B80" i="98"/>
  <c r="A80" i="98"/>
  <c r="B79" i="98"/>
  <c r="B102" i="98" s="1"/>
  <c r="B78" i="98"/>
  <c r="A78" i="98"/>
  <c r="B77" i="98"/>
  <c r="A77" i="98"/>
  <c r="B76" i="98"/>
  <c r="A76" i="98"/>
  <c r="B75" i="98"/>
  <c r="B101" i="98" s="1"/>
  <c r="B74" i="98"/>
  <c r="A74" i="98"/>
  <c r="B73" i="98"/>
  <c r="A73" i="98"/>
  <c r="B72" i="98"/>
  <c r="A72" i="98"/>
  <c r="B71" i="98"/>
  <c r="A71" i="98"/>
  <c r="B70" i="98"/>
  <c r="A70" i="98"/>
  <c r="B69" i="98"/>
  <c r="B100" i="98" s="1"/>
  <c r="B68" i="98"/>
  <c r="A68" i="98"/>
  <c r="B67" i="98"/>
  <c r="A67" i="98"/>
  <c r="B66" i="98"/>
  <c r="A66" i="98"/>
  <c r="B65" i="98"/>
  <c r="B99" i="98" s="1"/>
  <c r="B64" i="98"/>
  <c r="A64" i="98"/>
  <c r="B63" i="98"/>
  <c r="A63" i="98"/>
  <c r="B62" i="98"/>
  <c r="B98" i="98" s="1"/>
  <c r="B61" i="98"/>
  <c r="A61" i="98"/>
  <c r="H61" i="98" s="1"/>
  <c r="B60" i="98"/>
  <c r="A60" i="98"/>
  <c r="B59" i="98"/>
  <c r="A59" i="98"/>
  <c r="B58" i="98"/>
  <c r="A58" i="98"/>
  <c r="B57" i="98"/>
  <c r="B97" i="98" s="1"/>
  <c r="B56" i="98"/>
  <c r="A56" i="98"/>
  <c r="B55" i="98"/>
  <c r="A55" i="98"/>
  <c r="B54" i="98"/>
  <c r="B96" i="98" s="1"/>
  <c r="B53" i="98"/>
  <c r="A53" i="98"/>
  <c r="B52" i="98"/>
  <c r="A52" i="98"/>
  <c r="B51" i="98"/>
  <c r="A51" i="98"/>
  <c r="H51" i="98" s="1"/>
  <c r="B50" i="98"/>
  <c r="A50" i="98"/>
  <c r="B49" i="98"/>
  <c r="A49" i="98"/>
  <c r="B48" i="98"/>
  <c r="B95" i="98" s="1"/>
  <c r="B47" i="98"/>
  <c r="A47" i="98"/>
  <c r="B46" i="98"/>
  <c r="A46" i="98"/>
  <c r="B45" i="98"/>
  <c r="B94" i="98" s="1"/>
  <c r="B44" i="98"/>
  <c r="A44" i="98"/>
  <c r="B43" i="98"/>
  <c r="A43" i="98"/>
  <c r="B42" i="98"/>
  <c r="A42" i="98"/>
  <c r="B41" i="98"/>
  <c r="A41" i="98"/>
  <c r="B40" i="98"/>
  <c r="B93" i="98" s="1"/>
  <c r="B39" i="98"/>
  <c r="A39" i="98"/>
  <c r="B38" i="98"/>
  <c r="A38" i="98"/>
  <c r="B37" i="98"/>
  <c r="A37" i="98"/>
  <c r="B36" i="98"/>
  <c r="B92" i="98" s="1"/>
  <c r="B35" i="98"/>
  <c r="B91" i="98" s="1"/>
  <c r="B34" i="98"/>
  <c r="A34" i="98"/>
  <c r="B33" i="98"/>
  <c r="A33" i="98"/>
  <c r="B32" i="98"/>
  <c r="A32" i="98"/>
  <c r="B31" i="98"/>
  <c r="A31" i="98"/>
  <c r="B30" i="98"/>
  <c r="A30" i="98"/>
  <c r="B29" i="98"/>
  <c r="B90" i="98" s="1"/>
  <c r="G27" i="98"/>
  <c r="L29" i="98" s="1"/>
  <c r="D27" i="98"/>
  <c r="J3" i="98"/>
  <c r="K2" i="98"/>
  <c r="J2" i="98"/>
  <c r="J1" i="98"/>
  <c r="A103" i="99"/>
  <c r="A102" i="99"/>
  <c r="A101" i="99"/>
  <c r="A100" i="99"/>
  <c r="A99" i="99"/>
  <c r="A98" i="99"/>
  <c r="A97" i="99"/>
  <c r="A96" i="99"/>
  <c r="A95" i="99"/>
  <c r="A94" i="99"/>
  <c r="A93" i="99"/>
  <c r="A92" i="99"/>
  <c r="G88" i="99"/>
  <c r="D88" i="99"/>
  <c r="B82" i="99"/>
  <c r="B80" i="99"/>
  <c r="A80" i="99"/>
  <c r="B79" i="99"/>
  <c r="B102" i="99" s="1"/>
  <c r="B78" i="99"/>
  <c r="A78" i="99"/>
  <c r="B77" i="99"/>
  <c r="A77" i="99"/>
  <c r="B76" i="99"/>
  <c r="A76" i="99"/>
  <c r="B75" i="99"/>
  <c r="B101" i="99" s="1"/>
  <c r="B74" i="99"/>
  <c r="A74" i="99"/>
  <c r="B73" i="99"/>
  <c r="A73" i="99"/>
  <c r="B72" i="99"/>
  <c r="A72" i="99"/>
  <c r="B71" i="99"/>
  <c r="A71" i="99"/>
  <c r="B70" i="99"/>
  <c r="A70" i="99"/>
  <c r="B69" i="99"/>
  <c r="B100" i="99" s="1"/>
  <c r="B68" i="99"/>
  <c r="A68" i="99"/>
  <c r="B67" i="99"/>
  <c r="A67" i="99"/>
  <c r="B66" i="99"/>
  <c r="A66" i="99"/>
  <c r="B65" i="99"/>
  <c r="B99" i="99" s="1"/>
  <c r="B64" i="99"/>
  <c r="A64" i="99"/>
  <c r="B63" i="99"/>
  <c r="A63" i="99"/>
  <c r="B62" i="99"/>
  <c r="B98" i="99" s="1"/>
  <c r="B61" i="99"/>
  <c r="A61" i="99"/>
  <c r="H61" i="99" s="1"/>
  <c r="B60" i="99"/>
  <c r="A60" i="99"/>
  <c r="B59" i="99"/>
  <c r="A59" i="99"/>
  <c r="B58" i="99"/>
  <c r="A58" i="99"/>
  <c r="B57" i="99"/>
  <c r="B97" i="99" s="1"/>
  <c r="B56" i="99"/>
  <c r="A56" i="99"/>
  <c r="B55" i="99"/>
  <c r="A55" i="99"/>
  <c r="B54" i="99"/>
  <c r="B96" i="99" s="1"/>
  <c r="B53" i="99"/>
  <c r="A53" i="99"/>
  <c r="B52" i="99"/>
  <c r="A52" i="99"/>
  <c r="B51" i="99"/>
  <c r="A51" i="99"/>
  <c r="H51" i="99" s="1"/>
  <c r="B50" i="99"/>
  <c r="A50" i="99"/>
  <c r="B49" i="99"/>
  <c r="A49" i="99"/>
  <c r="B48" i="99"/>
  <c r="B95" i="99" s="1"/>
  <c r="B47" i="99"/>
  <c r="A47" i="99"/>
  <c r="B46" i="99"/>
  <c r="A46" i="99"/>
  <c r="B45" i="99"/>
  <c r="B94" i="99" s="1"/>
  <c r="B44" i="99"/>
  <c r="A44" i="99"/>
  <c r="B43" i="99"/>
  <c r="A43" i="99"/>
  <c r="H43" i="99" s="1"/>
  <c r="B42" i="99"/>
  <c r="A42" i="99"/>
  <c r="B41" i="99"/>
  <c r="A41" i="99"/>
  <c r="B40" i="99"/>
  <c r="B93" i="99" s="1"/>
  <c r="B39" i="99"/>
  <c r="A39" i="99"/>
  <c r="H39" i="99" s="1"/>
  <c r="B38" i="99"/>
  <c r="A38" i="99"/>
  <c r="B37" i="99"/>
  <c r="A37" i="99"/>
  <c r="B36" i="99"/>
  <c r="B92" i="99" s="1"/>
  <c r="B35" i="99"/>
  <c r="B91" i="99" s="1"/>
  <c r="B34" i="99"/>
  <c r="A34" i="99"/>
  <c r="B33" i="99"/>
  <c r="A33" i="99"/>
  <c r="B32" i="99"/>
  <c r="A32" i="99"/>
  <c r="B31" i="99"/>
  <c r="A31" i="99"/>
  <c r="B30" i="99"/>
  <c r="A30" i="99"/>
  <c r="B29" i="99"/>
  <c r="B90" i="99" s="1"/>
  <c r="G27" i="99"/>
  <c r="L29" i="99" s="1"/>
  <c r="D27" i="99"/>
  <c r="J3" i="99"/>
  <c r="K2" i="99"/>
  <c r="J2" i="99"/>
  <c r="J1" i="99"/>
  <c r="A103" i="100"/>
  <c r="A102" i="100"/>
  <c r="A101" i="100"/>
  <c r="A100" i="100"/>
  <c r="A99" i="100"/>
  <c r="A98" i="100"/>
  <c r="A97" i="100"/>
  <c r="A96" i="100"/>
  <c r="A95" i="100"/>
  <c r="A94" i="100"/>
  <c r="A93" i="100"/>
  <c r="A92" i="100"/>
  <c r="G88" i="100"/>
  <c r="D88" i="100"/>
  <c r="B82" i="100"/>
  <c r="B80" i="100"/>
  <c r="A80" i="100"/>
  <c r="B79" i="100"/>
  <c r="B102" i="100" s="1"/>
  <c r="B78" i="100"/>
  <c r="A78" i="100"/>
  <c r="B77" i="100"/>
  <c r="A77" i="100"/>
  <c r="B76" i="100"/>
  <c r="A76" i="100"/>
  <c r="B75" i="100"/>
  <c r="B101" i="100" s="1"/>
  <c r="B74" i="100"/>
  <c r="A74" i="100"/>
  <c r="B73" i="100"/>
  <c r="A73" i="100"/>
  <c r="B72" i="100"/>
  <c r="A72" i="100"/>
  <c r="B71" i="100"/>
  <c r="A71" i="100"/>
  <c r="B70" i="100"/>
  <c r="A70" i="100"/>
  <c r="B69" i="100"/>
  <c r="B100" i="100" s="1"/>
  <c r="B68" i="100"/>
  <c r="A68" i="100"/>
  <c r="B67" i="100"/>
  <c r="A67" i="100"/>
  <c r="H67" i="100" s="1"/>
  <c r="B66" i="100"/>
  <c r="A66" i="100"/>
  <c r="B65" i="100"/>
  <c r="B99" i="100" s="1"/>
  <c r="B64" i="100"/>
  <c r="A64" i="100"/>
  <c r="B63" i="100"/>
  <c r="A63" i="100"/>
  <c r="B62" i="100"/>
  <c r="B98" i="100" s="1"/>
  <c r="B61" i="100"/>
  <c r="A61" i="100"/>
  <c r="B60" i="100"/>
  <c r="A60" i="100"/>
  <c r="B59" i="100"/>
  <c r="A59" i="100"/>
  <c r="B58" i="100"/>
  <c r="A58" i="100"/>
  <c r="B57" i="100"/>
  <c r="B97" i="100" s="1"/>
  <c r="B56" i="100"/>
  <c r="A56" i="100"/>
  <c r="B55" i="100"/>
  <c r="A55" i="100"/>
  <c r="B54" i="100"/>
  <c r="B96" i="100" s="1"/>
  <c r="B53" i="100"/>
  <c r="A53" i="100"/>
  <c r="B52" i="100"/>
  <c r="A52" i="100"/>
  <c r="B51" i="100"/>
  <c r="A51" i="100"/>
  <c r="B50" i="100"/>
  <c r="A50" i="100"/>
  <c r="B49" i="100"/>
  <c r="A49" i="100"/>
  <c r="B48" i="100"/>
  <c r="B95" i="100" s="1"/>
  <c r="B47" i="100"/>
  <c r="A47" i="100"/>
  <c r="B46" i="100"/>
  <c r="A46" i="100"/>
  <c r="B45" i="100"/>
  <c r="B94" i="100" s="1"/>
  <c r="B44" i="100"/>
  <c r="A44" i="100"/>
  <c r="B43" i="100"/>
  <c r="A43" i="100"/>
  <c r="H43" i="100" s="1"/>
  <c r="B42" i="100"/>
  <c r="A42" i="100"/>
  <c r="B41" i="100"/>
  <c r="A41" i="100"/>
  <c r="B40" i="100"/>
  <c r="B93" i="100" s="1"/>
  <c r="B39" i="100"/>
  <c r="A39" i="100"/>
  <c r="B38" i="100"/>
  <c r="A38" i="100"/>
  <c r="B37" i="100"/>
  <c r="A37" i="100"/>
  <c r="B36" i="100"/>
  <c r="B92" i="100" s="1"/>
  <c r="B35" i="100"/>
  <c r="B91" i="100" s="1"/>
  <c r="B34" i="100"/>
  <c r="A34" i="100"/>
  <c r="B33" i="100"/>
  <c r="A33" i="100"/>
  <c r="B32" i="100"/>
  <c r="A32" i="100"/>
  <c r="B31" i="100"/>
  <c r="A31" i="100"/>
  <c r="B30" i="100"/>
  <c r="A30" i="100"/>
  <c r="B29" i="100"/>
  <c r="B90" i="100" s="1"/>
  <c r="G27" i="100"/>
  <c r="L29" i="100" s="1"/>
  <c r="D27" i="100"/>
  <c r="J3" i="100"/>
  <c r="K2" i="100"/>
  <c r="J2" i="100"/>
  <c r="J1" i="100"/>
  <c r="A103" i="101"/>
  <c r="A102" i="101"/>
  <c r="A101" i="101"/>
  <c r="A100" i="101"/>
  <c r="A99" i="101"/>
  <c r="A98" i="101"/>
  <c r="A97" i="101"/>
  <c r="A96" i="101"/>
  <c r="A95" i="101"/>
  <c r="A94" i="101"/>
  <c r="A93" i="101"/>
  <c r="A92" i="101"/>
  <c r="G88" i="101"/>
  <c r="D88" i="101"/>
  <c r="B82" i="101"/>
  <c r="B80" i="101"/>
  <c r="A80" i="101"/>
  <c r="B79" i="101"/>
  <c r="B102" i="101" s="1"/>
  <c r="B78" i="101"/>
  <c r="A78" i="101"/>
  <c r="B77" i="101"/>
  <c r="A77" i="101"/>
  <c r="B76" i="101"/>
  <c r="A76" i="101"/>
  <c r="B75" i="101"/>
  <c r="B101" i="101" s="1"/>
  <c r="B74" i="101"/>
  <c r="A74" i="101"/>
  <c r="B73" i="101"/>
  <c r="A73" i="101"/>
  <c r="B72" i="101"/>
  <c r="A72" i="101"/>
  <c r="B71" i="101"/>
  <c r="A71" i="101"/>
  <c r="B70" i="101"/>
  <c r="A70" i="101"/>
  <c r="B69" i="101"/>
  <c r="B100" i="101" s="1"/>
  <c r="B68" i="101"/>
  <c r="A68" i="101"/>
  <c r="B67" i="101"/>
  <c r="A67" i="101"/>
  <c r="B66" i="101"/>
  <c r="A66" i="101"/>
  <c r="B65" i="101"/>
  <c r="B99" i="101" s="1"/>
  <c r="B64" i="101"/>
  <c r="A64" i="101"/>
  <c r="B63" i="101"/>
  <c r="A63" i="101"/>
  <c r="B62" i="101"/>
  <c r="B98" i="101" s="1"/>
  <c r="B61" i="101"/>
  <c r="A61" i="101"/>
  <c r="B60" i="101"/>
  <c r="A60" i="101"/>
  <c r="B59" i="101"/>
  <c r="A59" i="101"/>
  <c r="B58" i="101"/>
  <c r="A58" i="101"/>
  <c r="B57" i="101"/>
  <c r="B97" i="101" s="1"/>
  <c r="B56" i="101"/>
  <c r="A56" i="101"/>
  <c r="B55" i="101"/>
  <c r="A55" i="101"/>
  <c r="B54" i="101"/>
  <c r="B96" i="101" s="1"/>
  <c r="B53" i="101"/>
  <c r="A53" i="101"/>
  <c r="B52" i="101"/>
  <c r="A52" i="101"/>
  <c r="B51" i="101"/>
  <c r="A51" i="101"/>
  <c r="H51" i="101" s="1"/>
  <c r="B50" i="101"/>
  <c r="A50" i="101"/>
  <c r="B49" i="101"/>
  <c r="A49" i="101"/>
  <c r="B48" i="101"/>
  <c r="B95" i="101" s="1"/>
  <c r="B47" i="101"/>
  <c r="A47" i="101"/>
  <c r="B46" i="101"/>
  <c r="A46" i="101"/>
  <c r="B45" i="101"/>
  <c r="B94" i="101" s="1"/>
  <c r="B44" i="101"/>
  <c r="A44" i="101"/>
  <c r="B43" i="101"/>
  <c r="A43" i="101"/>
  <c r="B42" i="101"/>
  <c r="A42" i="101"/>
  <c r="B41" i="101"/>
  <c r="A41" i="101"/>
  <c r="B40" i="101"/>
  <c r="B93" i="101" s="1"/>
  <c r="B39" i="101"/>
  <c r="A39" i="101"/>
  <c r="B38" i="101"/>
  <c r="A38" i="101"/>
  <c r="B37" i="101"/>
  <c r="A37" i="101"/>
  <c r="B36" i="101"/>
  <c r="B92" i="101" s="1"/>
  <c r="B35" i="101"/>
  <c r="B91" i="101" s="1"/>
  <c r="B34" i="101"/>
  <c r="A34" i="101"/>
  <c r="B33" i="101"/>
  <c r="A33" i="101"/>
  <c r="B32" i="101"/>
  <c r="A32" i="101"/>
  <c r="B31" i="101"/>
  <c r="A31" i="101"/>
  <c r="B30" i="101"/>
  <c r="A30" i="101"/>
  <c r="B29" i="101"/>
  <c r="B90" i="101" s="1"/>
  <c r="G27" i="101"/>
  <c r="L29" i="101" s="1"/>
  <c r="D27" i="101"/>
  <c r="J3" i="101"/>
  <c r="K2" i="101"/>
  <c r="J2" i="101"/>
  <c r="J1" i="101"/>
  <c r="A103" i="102"/>
  <c r="A102" i="102"/>
  <c r="A101" i="102"/>
  <c r="A100" i="102"/>
  <c r="A99" i="102"/>
  <c r="A98" i="102"/>
  <c r="A97" i="102"/>
  <c r="A96" i="102"/>
  <c r="A95" i="102"/>
  <c r="A94" i="102"/>
  <c r="A93" i="102"/>
  <c r="A92" i="102"/>
  <c r="G88" i="102"/>
  <c r="D88" i="102"/>
  <c r="B82" i="102"/>
  <c r="B80" i="102"/>
  <c r="A80" i="102"/>
  <c r="B79" i="102"/>
  <c r="B102" i="102" s="1"/>
  <c r="B78" i="102"/>
  <c r="A78" i="102"/>
  <c r="B77" i="102"/>
  <c r="A77" i="102"/>
  <c r="B76" i="102"/>
  <c r="A76" i="102"/>
  <c r="B75" i="102"/>
  <c r="B101" i="102" s="1"/>
  <c r="B74" i="102"/>
  <c r="A74" i="102"/>
  <c r="B73" i="102"/>
  <c r="A73" i="102"/>
  <c r="B72" i="102"/>
  <c r="A72" i="102"/>
  <c r="B71" i="102"/>
  <c r="A71" i="102"/>
  <c r="B70" i="102"/>
  <c r="A70" i="102"/>
  <c r="B69" i="102"/>
  <c r="B100" i="102" s="1"/>
  <c r="B68" i="102"/>
  <c r="A68" i="102"/>
  <c r="B67" i="102"/>
  <c r="A67" i="102"/>
  <c r="H67" i="102" s="1"/>
  <c r="B66" i="102"/>
  <c r="A66" i="102"/>
  <c r="B65" i="102"/>
  <c r="B99" i="102" s="1"/>
  <c r="B64" i="102"/>
  <c r="A64" i="102"/>
  <c r="B63" i="102"/>
  <c r="A63" i="102"/>
  <c r="B62" i="102"/>
  <c r="B98" i="102" s="1"/>
  <c r="B61" i="102"/>
  <c r="A61" i="102"/>
  <c r="B60" i="102"/>
  <c r="A60" i="102"/>
  <c r="B59" i="102"/>
  <c r="A59" i="102"/>
  <c r="B58" i="102"/>
  <c r="A58" i="102"/>
  <c r="B57" i="102"/>
  <c r="B97" i="102" s="1"/>
  <c r="B56" i="102"/>
  <c r="A56" i="102"/>
  <c r="B55" i="102"/>
  <c r="A55" i="102"/>
  <c r="B54" i="102"/>
  <c r="B96" i="102" s="1"/>
  <c r="B53" i="102"/>
  <c r="A53" i="102"/>
  <c r="B52" i="102"/>
  <c r="A52" i="102"/>
  <c r="B51" i="102"/>
  <c r="A51" i="102"/>
  <c r="H51" i="102" s="1"/>
  <c r="B50" i="102"/>
  <c r="A50" i="102"/>
  <c r="B49" i="102"/>
  <c r="A49" i="102"/>
  <c r="B48" i="102"/>
  <c r="B95" i="102" s="1"/>
  <c r="B47" i="102"/>
  <c r="A47" i="102"/>
  <c r="B46" i="102"/>
  <c r="A46" i="102"/>
  <c r="B45" i="102"/>
  <c r="B94" i="102" s="1"/>
  <c r="B44" i="102"/>
  <c r="A44" i="102"/>
  <c r="B43" i="102"/>
  <c r="A43" i="102"/>
  <c r="H43" i="102" s="1"/>
  <c r="B42" i="102"/>
  <c r="A42" i="102"/>
  <c r="B41" i="102"/>
  <c r="A41" i="102"/>
  <c r="B40" i="102"/>
  <c r="B93" i="102" s="1"/>
  <c r="B39" i="102"/>
  <c r="A39" i="102"/>
  <c r="B38" i="102"/>
  <c r="A38" i="102"/>
  <c r="B37" i="102"/>
  <c r="A37" i="102"/>
  <c r="B36" i="102"/>
  <c r="B92" i="102" s="1"/>
  <c r="B35" i="102"/>
  <c r="B91" i="102" s="1"/>
  <c r="B34" i="102"/>
  <c r="A34" i="102"/>
  <c r="B33" i="102"/>
  <c r="A33" i="102"/>
  <c r="B32" i="102"/>
  <c r="A32" i="102"/>
  <c r="B31" i="102"/>
  <c r="A31" i="102"/>
  <c r="B30" i="102"/>
  <c r="A30" i="102"/>
  <c r="B29" i="102"/>
  <c r="B90" i="102" s="1"/>
  <c r="G27" i="102"/>
  <c r="L29" i="102" s="1"/>
  <c r="D27" i="102"/>
  <c r="J3" i="102"/>
  <c r="K2" i="102"/>
  <c r="J2" i="102"/>
  <c r="J1" i="102"/>
  <c r="A103" i="94"/>
  <c r="A102" i="94"/>
  <c r="A101" i="94"/>
  <c r="A100" i="94"/>
  <c r="A99" i="94"/>
  <c r="A98" i="94"/>
  <c r="A97" i="94"/>
  <c r="A96" i="94"/>
  <c r="A95" i="94"/>
  <c r="A94" i="94"/>
  <c r="A93" i="94"/>
  <c r="A92" i="94"/>
  <c r="G88" i="94"/>
  <c r="D88" i="94"/>
  <c r="B82" i="94"/>
  <c r="B80" i="94"/>
  <c r="A80" i="94"/>
  <c r="B79" i="94"/>
  <c r="B102" i="94" s="1"/>
  <c r="B78" i="94"/>
  <c r="A78" i="94"/>
  <c r="B77" i="94"/>
  <c r="A77" i="94"/>
  <c r="B76" i="94"/>
  <c r="A76" i="94"/>
  <c r="B75" i="94"/>
  <c r="B101" i="94" s="1"/>
  <c r="B74" i="94"/>
  <c r="A74" i="94"/>
  <c r="B73" i="94"/>
  <c r="A73" i="94"/>
  <c r="B72" i="94"/>
  <c r="A72" i="94"/>
  <c r="B71" i="94"/>
  <c r="A71" i="94"/>
  <c r="H71" i="94" s="1"/>
  <c r="B70" i="94"/>
  <c r="A70" i="94"/>
  <c r="B69" i="94"/>
  <c r="B100" i="94" s="1"/>
  <c r="B68" i="94"/>
  <c r="A68" i="94"/>
  <c r="B67" i="94"/>
  <c r="A67" i="94"/>
  <c r="B66" i="94"/>
  <c r="A66" i="94"/>
  <c r="B65" i="94"/>
  <c r="B99" i="94" s="1"/>
  <c r="B64" i="94"/>
  <c r="A64" i="94"/>
  <c r="B63" i="94"/>
  <c r="A63" i="94"/>
  <c r="B62" i="94"/>
  <c r="B98" i="94" s="1"/>
  <c r="B61" i="94"/>
  <c r="A61" i="94"/>
  <c r="B60" i="94"/>
  <c r="A60" i="94"/>
  <c r="B59" i="94"/>
  <c r="A59" i="94"/>
  <c r="B58" i="94"/>
  <c r="A58" i="94"/>
  <c r="B57" i="94"/>
  <c r="B97" i="94" s="1"/>
  <c r="B56" i="94"/>
  <c r="A56" i="94"/>
  <c r="B55" i="94"/>
  <c r="A55" i="94"/>
  <c r="B54" i="94"/>
  <c r="B96" i="94" s="1"/>
  <c r="B53" i="94"/>
  <c r="A53" i="94"/>
  <c r="B52" i="94"/>
  <c r="A52" i="94"/>
  <c r="B51" i="94"/>
  <c r="A51" i="94"/>
  <c r="B50" i="94"/>
  <c r="A50" i="94"/>
  <c r="B49" i="94"/>
  <c r="A49" i="94"/>
  <c r="B48" i="94"/>
  <c r="B95" i="94" s="1"/>
  <c r="B47" i="94"/>
  <c r="A47" i="94"/>
  <c r="H47" i="94" s="1"/>
  <c r="B46" i="94"/>
  <c r="A46" i="94"/>
  <c r="B45" i="94"/>
  <c r="B94" i="94" s="1"/>
  <c r="B44" i="94"/>
  <c r="A44" i="94"/>
  <c r="B43" i="94"/>
  <c r="A43" i="94"/>
  <c r="B42" i="94"/>
  <c r="A42" i="94"/>
  <c r="B41" i="94"/>
  <c r="A41" i="94"/>
  <c r="B40" i="94"/>
  <c r="B93" i="94" s="1"/>
  <c r="B39" i="94"/>
  <c r="A39" i="94"/>
  <c r="B38" i="94"/>
  <c r="A38" i="94"/>
  <c r="B37" i="94"/>
  <c r="A37" i="94"/>
  <c r="B36" i="94"/>
  <c r="B92" i="94" s="1"/>
  <c r="B35" i="94"/>
  <c r="B91" i="94" s="1"/>
  <c r="B34" i="94"/>
  <c r="A34" i="94"/>
  <c r="B33" i="94"/>
  <c r="A33" i="94"/>
  <c r="B32" i="94"/>
  <c r="A32" i="94"/>
  <c r="B31" i="94"/>
  <c r="A31" i="94"/>
  <c r="B30" i="94"/>
  <c r="A30" i="94"/>
  <c r="B29" i="94"/>
  <c r="B90" i="94" s="1"/>
  <c r="G27" i="94"/>
  <c r="L29" i="94" s="1"/>
  <c r="D27" i="94"/>
  <c r="J3" i="94"/>
  <c r="K2" i="94"/>
  <c r="J2" i="94"/>
  <c r="J1" i="94"/>
  <c r="A103" i="85"/>
  <c r="A102" i="85"/>
  <c r="A101" i="85"/>
  <c r="A100" i="85"/>
  <c r="A99" i="85"/>
  <c r="A98" i="85"/>
  <c r="A97" i="85"/>
  <c r="A96" i="85"/>
  <c r="A95" i="85"/>
  <c r="A94" i="85"/>
  <c r="A93" i="85"/>
  <c r="A92" i="85"/>
  <c r="G88" i="85"/>
  <c r="D88" i="85"/>
  <c r="B82" i="85"/>
  <c r="B80" i="85"/>
  <c r="A80" i="85"/>
  <c r="B79" i="85"/>
  <c r="B102" i="85" s="1"/>
  <c r="B78" i="85"/>
  <c r="A78" i="85"/>
  <c r="B77" i="85"/>
  <c r="A77" i="85"/>
  <c r="B76" i="85"/>
  <c r="A76" i="85"/>
  <c r="B75" i="85"/>
  <c r="B101" i="85" s="1"/>
  <c r="B74" i="85"/>
  <c r="A74" i="85"/>
  <c r="B73" i="85"/>
  <c r="A73" i="85"/>
  <c r="B72" i="85"/>
  <c r="A72" i="85"/>
  <c r="B71" i="85"/>
  <c r="A71" i="85"/>
  <c r="B70" i="85"/>
  <c r="A70" i="85"/>
  <c r="B69" i="85"/>
  <c r="B100" i="85" s="1"/>
  <c r="B68" i="85"/>
  <c r="A68" i="85"/>
  <c r="B67" i="85"/>
  <c r="A67" i="85"/>
  <c r="B66" i="85"/>
  <c r="A66" i="85"/>
  <c r="B65" i="85"/>
  <c r="B99" i="85" s="1"/>
  <c r="B64" i="85"/>
  <c r="A64" i="85"/>
  <c r="B63" i="85"/>
  <c r="A63" i="85"/>
  <c r="B62" i="85"/>
  <c r="B98" i="85" s="1"/>
  <c r="B61" i="85"/>
  <c r="A61" i="85"/>
  <c r="B60" i="85"/>
  <c r="A60" i="85"/>
  <c r="B59" i="85"/>
  <c r="A59" i="85"/>
  <c r="B58" i="85"/>
  <c r="A58" i="85"/>
  <c r="B57" i="85"/>
  <c r="B97" i="85" s="1"/>
  <c r="B56" i="85"/>
  <c r="A56" i="85"/>
  <c r="B55" i="85"/>
  <c r="A55" i="85"/>
  <c r="B54" i="85"/>
  <c r="B96" i="85" s="1"/>
  <c r="B53" i="85"/>
  <c r="A53" i="85"/>
  <c r="B52" i="85"/>
  <c r="A52" i="85"/>
  <c r="B51" i="85"/>
  <c r="A51" i="85"/>
  <c r="B50" i="85"/>
  <c r="A50" i="85"/>
  <c r="B49" i="85"/>
  <c r="A49" i="85"/>
  <c r="B48" i="85"/>
  <c r="B95" i="85" s="1"/>
  <c r="B47" i="85"/>
  <c r="A47" i="85"/>
  <c r="B46" i="85"/>
  <c r="A46" i="85"/>
  <c r="B45" i="85"/>
  <c r="B94" i="85" s="1"/>
  <c r="B44" i="85"/>
  <c r="A44" i="85"/>
  <c r="B43" i="85"/>
  <c r="A43" i="85"/>
  <c r="B42" i="85"/>
  <c r="A42" i="85"/>
  <c r="B41" i="85"/>
  <c r="A41" i="85"/>
  <c r="B40" i="85"/>
  <c r="B93" i="85" s="1"/>
  <c r="B39" i="85"/>
  <c r="A39" i="85"/>
  <c r="B38" i="85"/>
  <c r="A38" i="85"/>
  <c r="B37" i="85"/>
  <c r="A37" i="85"/>
  <c r="B36" i="85"/>
  <c r="B92" i="85" s="1"/>
  <c r="B35" i="85"/>
  <c r="B91" i="85" s="1"/>
  <c r="B34" i="85"/>
  <c r="A34" i="85"/>
  <c r="B33" i="85"/>
  <c r="A33" i="85"/>
  <c r="B32" i="85"/>
  <c r="A32" i="85"/>
  <c r="B31" i="85"/>
  <c r="A31" i="85"/>
  <c r="B30" i="85"/>
  <c r="A30" i="85"/>
  <c r="B29" i="85"/>
  <c r="B90" i="85" s="1"/>
  <c r="G27" i="85"/>
  <c r="L29" i="85" s="1"/>
  <c r="D27" i="85"/>
  <c r="J3" i="85"/>
  <c r="K2" i="85"/>
  <c r="J2" i="85"/>
  <c r="J1" i="85"/>
  <c r="A103" i="87"/>
  <c r="A102" i="87"/>
  <c r="A101" i="87"/>
  <c r="A100" i="87"/>
  <c r="A99" i="87"/>
  <c r="A98" i="87"/>
  <c r="A97" i="87"/>
  <c r="A96" i="87"/>
  <c r="A95" i="87"/>
  <c r="A94" i="87"/>
  <c r="A93" i="87"/>
  <c r="A92" i="87"/>
  <c r="G88" i="87"/>
  <c r="D88" i="87"/>
  <c r="B82" i="87"/>
  <c r="B80" i="87"/>
  <c r="A80" i="87"/>
  <c r="B79" i="87"/>
  <c r="B102" i="87" s="1"/>
  <c r="B78" i="87"/>
  <c r="A78" i="87"/>
  <c r="B77" i="87"/>
  <c r="A77" i="87"/>
  <c r="B76" i="87"/>
  <c r="A76" i="87"/>
  <c r="B75" i="87"/>
  <c r="B101" i="87" s="1"/>
  <c r="B74" i="87"/>
  <c r="A74" i="87"/>
  <c r="B73" i="87"/>
  <c r="A73" i="87"/>
  <c r="B72" i="87"/>
  <c r="A72" i="87"/>
  <c r="B71" i="87"/>
  <c r="A71" i="87"/>
  <c r="B70" i="87"/>
  <c r="A70" i="87"/>
  <c r="B69" i="87"/>
  <c r="B100" i="87" s="1"/>
  <c r="B68" i="87"/>
  <c r="A68" i="87"/>
  <c r="B67" i="87"/>
  <c r="A67" i="87"/>
  <c r="H67" i="87" s="1"/>
  <c r="B66" i="87"/>
  <c r="A66" i="87"/>
  <c r="B65" i="87"/>
  <c r="B99" i="87" s="1"/>
  <c r="B64" i="87"/>
  <c r="A64" i="87"/>
  <c r="B63" i="87"/>
  <c r="A63" i="87"/>
  <c r="B62" i="87"/>
  <c r="B98" i="87" s="1"/>
  <c r="B61" i="87"/>
  <c r="A61" i="87"/>
  <c r="B60" i="87"/>
  <c r="A60" i="87"/>
  <c r="B59" i="87"/>
  <c r="A59" i="87"/>
  <c r="B58" i="87"/>
  <c r="A58" i="87"/>
  <c r="B57" i="87"/>
  <c r="B97" i="87" s="1"/>
  <c r="B56" i="87"/>
  <c r="A56" i="87"/>
  <c r="B55" i="87"/>
  <c r="A55" i="87"/>
  <c r="B54" i="87"/>
  <c r="B96" i="87" s="1"/>
  <c r="B53" i="87"/>
  <c r="A53" i="87"/>
  <c r="B52" i="87"/>
  <c r="A52" i="87"/>
  <c r="B51" i="87"/>
  <c r="A51" i="87"/>
  <c r="B50" i="87"/>
  <c r="A50" i="87"/>
  <c r="B49" i="87"/>
  <c r="A49" i="87"/>
  <c r="B48" i="87"/>
  <c r="B95" i="87" s="1"/>
  <c r="B47" i="87"/>
  <c r="A47" i="87"/>
  <c r="B46" i="87"/>
  <c r="A46" i="87"/>
  <c r="B45" i="87"/>
  <c r="B94" i="87" s="1"/>
  <c r="B44" i="87"/>
  <c r="A44" i="87"/>
  <c r="B43" i="87"/>
  <c r="A43" i="87"/>
  <c r="H43" i="87" s="1"/>
  <c r="B42" i="87"/>
  <c r="A42" i="87"/>
  <c r="B41" i="87"/>
  <c r="A41" i="87"/>
  <c r="B40" i="87"/>
  <c r="B93" i="87" s="1"/>
  <c r="B39" i="87"/>
  <c r="A39" i="87"/>
  <c r="B38" i="87"/>
  <c r="A38" i="87"/>
  <c r="B37" i="87"/>
  <c r="A37" i="87"/>
  <c r="B36" i="87"/>
  <c r="B92" i="87" s="1"/>
  <c r="B35" i="87"/>
  <c r="B91" i="87" s="1"/>
  <c r="B34" i="87"/>
  <c r="A34" i="87"/>
  <c r="B33" i="87"/>
  <c r="A33" i="87"/>
  <c r="B32" i="87"/>
  <c r="A32" i="87"/>
  <c r="B31" i="87"/>
  <c r="A31" i="87"/>
  <c r="B30" i="87"/>
  <c r="A30" i="87"/>
  <c r="B29" i="87"/>
  <c r="B90" i="87" s="1"/>
  <c r="G27" i="87"/>
  <c r="L29" i="87" s="1"/>
  <c r="D27" i="87"/>
  <c r="J3" i="87"/>
  <c r="K2" i="87"/>
  <c r="J2" i="87"/>
  <c r="J1" i="87"/>
  <c r="A103" i="88"/>
  <c r="A102" i="88"/>
  <c r="A101" i="88"/>
  <c r="A100" i="88"/>
  <c r="A99" i="88"/>
  <c r="A98" i="88"/>
  <c r="A97" i="88"/>
  <c r="A96" i="88"/>
  <c r="A95" i="88"/>
  <c r="A94" i="88"/>
  <c r="A93" i="88"/>
  <c r="A92" i="88"/>
  <c r="G88" i="88"/>
  <c r="D88" i="88"/>
  <c r="B82" i="88"/>
  <c r="B80" i="88"/>
  <c r="A80" i="88"/>
  <c r="B79" i="88"/>
  <c r="B102" i="88" s="1"/>
  <c r="B78" i="88"/>
  <c r="A78" i="88"/>
  <c r="B77" i="88"/>
  <c r="A77" i="88"/>
  <c r="B76" i="88"/>
  <c r="A76" i="88"/>
  <c r="B75" i="88"/>
  <c r="B101" i="88" s="1"/>
  <c r="B74" i="88"/>
  <c r="A74" i="88"/>
  <c r="B73" i="88"/>
  <c r="A73" i="88"/>
  <c r="B72" i="88"/>
  <c r="A72" i="88"/>
  <c r="B71" i="88"/>
  <c r="A71" i="88"/>
  <c r="H71" i="88" s="1"/>
  <c r="B70" i="88"/>
  <c r="A70" i="88"/>
  <c r="B69" i="88"/>
  <c r="B100" i="88" s="1"/>
  <c r="B68" i="88"/>
  <c r="A68" i="88"/>
  <c r="B67" i="88"/>
  <c r="A67" i="88"/>
  <c r="B66" i="88"/>
  <c r="A66" i="88"/>
  <c r="B65" i="88"/>
  <c r="B99" i="88" s="1"/>
  <c r="B64" i="88"/>
  <c r="A64" i="88"/>
  <c r="B63" i="88"/>
  <c r="A63" i="88"/>
  <c r="B62" i="88"/>
  <c r="B98" i="88" s="1"/>
  <c r="B61" i="88"/>
  <c r="A61" i="88"/>
  <c r="B60" i="88"/>
  <c r="A60" i="88"/>
  <c r="B59" i="88"/>
  <c r="A59" i="88"/>
  <c r="H59" i="88" s="1"/>
  <c r="B58" i="88"/>
  <c r="A58" i="88"/>
  <c r="B57" i="88"/>
  <c r="B97" i="88" s="1"/>
  <c r="B56" i="88"/>
  <c r="A56" i="88"/>
  <c r="H56" i="88" s="1"/>
  <c r="B55" i="88"/>
  <c r="A55" i="88"/>
  <c r="B54" i="88"/>
  <c r="B96" i="88" s="1"/>
  <c r="B53" i="88"/>
  <c r="A53" i="88"/>
  <c r="B52" i="88"/>
  <c r="A52" i="88"/>
  <c r="B51" i="88"/>
  <c r="A51" i="88"/>
  <c r="B50" i="88"/>
  <c r="A50" i="88"/>
  <c r="B49" i="88"/>
  <c r="A49" i="88"/>
  <c r="B48" i="88"/>
  <c r="B95" i="88" s="1"/>
  <c r="B47" i="88"/>
  <c r="A47" i="88"/>
  <c r="H47" i="88" s="1"/>
  <c r="B46" i="88"/>
  <c r="A46" i="88"/>
  <c r="B45" i="88"/>
  <c r="B94" i="88" s="1"/>
  <c r="B44" i="88"/>
  <c r="A44" i="88"/>
  <c r="B43" i="88"/>
  <c r="A43" i="88"/>
  <c r="B42" i="88"/>
  <c r="A42" i="88"/>
  <c r="B41" i="88"/>
  <c r="A41" i="88"/>
  <c r="B40" i="88"/>
  <c r="B93" i="88" s="1"/>
  <c r="B39" i="88"/>
  <c r="A39" i="88"/>
  <c r="B38" i="88"/>
  <c r="A38" i="88"/>
  <c r="B37" i="88"/>
  <c r="A37" i="88"/>
  <c r="B36" i="88"/>
  <c r="B92" i="88" s="1"/>
  <c r="B35" i="88"/>
  <c r="B91" i="88" s="1"/>
  <c r="B34" i="88"/>
  <c r="A34" i="88"/>
  <c r="B33" i="88"/>
  <c r="A33" i="88"/>
  <c r="B32" i="88"/>
  <c r="A32" i="88"/>
  <c r="B31" i="88"/>
  <c r="A31" i="88"/>
  <c r="B30" i="88"/>
  <c r="A30" i="88"/>
  <c r="B29" i="88"/>
  <c r="B90" i="88" s="1"/>
  <c r="G27" i="88"/>
  <c r="L29" i="88" s="1"/>
  <c r="D27" i="88"/>
  <c r="J3" i="88"/>
  <c r="K2" i="88"/>
  <c r="J2" i="88"/>
  <c r="J1" i="88"/>
  <c r="A103" i="89"/>
  <c r="A102" i="89"/>
  <c r="A101" i="89"/>
  <c r="A100" i="89"/>
  <c r="A99" i="89"/>
  <c r="A98" i="89"/>
  <c r="A97" i="89"/>
  <c r="A96" i="89"/>
  <c r="A95" i="89"/>
  <c r="A94" i="89"/>
  <c r="A93" i="89"/>
  <c r="A92" i="89"/>
  <c r="G88" i="89"/>
  <c r="D88" i="89"/>
  <c r="B82" i="89"/>
  <c r="B80" i="89"/>
  <c r="A80" i="89"/>
  <c r="B79" i="89"/>
  <c r="B102" i="89" s="1"/>
  <c r="B78" i="89"/>
  <c r="A78" i="89"/>
  <c r="B77" i="89"/>
  <c r="A77" i="89"/>
  <c r="B76" i="89"/>
  <c r="A76" i="89"/>
  <c r="B75" i="89"/>
  <c r="B101" i="89" s="1"/>
  <c r="B74" i="89"/>
  <c r="A74" i="89"/>
  <c r="B73" i="89"/>
  <c r="A73" i="89"/>
  <c r="B72" i="89"/>
  <c r="A72" i="89"/>
  <c r="B71" i="89"/>
  <c r="A71" i="89"/>
  <c r="B70" i="89"/>
  <c r="A70" i="89"/>
  <c r="B69" i="89"/>
  <c r="B100" i="89" s="1"/>
  <c r="B68" i="89"/>
  <c r="A68" i="89"/>
  <c r="B67" i="89"/>
  <c r="A67" i="89"/>
  <c r="B66" i="89"/>
  <c r="A66" i="89"/>
  <c r="B65" i="89"/>
  <c r="B99" i="89" s="1"/>
  <c r="B64" i="89"/>
  <c r="A64" i="89"/>
  <c r="B63" i="89"/>
  <c r="A63" i="89"/>
  <c r="B62" i="89"/>
  <c r="B98" i="89" s="1"/>
  <c r="B61" i="89"/>
  <c r="A61" i="89"/>
  <c r="B60" i="89"/>
  <c r="A60" i="89"/>
  <c r="B59" i="89"/>
  <c r="A59" i="89"/>
  <c r="B58" i="89"/>
  <c r="A58" i="89"/>
  <c r="B57" i="89"/>
  <c r="B97" i="89" s="1"/>
  <c r="B56" i="89"/>
  <c r="A56" i="89"/>
  <c r="B55" i="89"/>
  <c r="A55" i="89"/>
  <c r="B54" i="89"/>
  <c r="B96" i="89" s="1"/>
  <c r="B53" i="89"/>
  <c r="A53" i="89"/>
  <c r="B52" i="89"/>
  <c r="A52" i="89"/>
  <c r="B51" i="89"/>
  <c r="A51" i="89"/>
  <c r="H51" i="89" s="1"/>
  <c r="B50" i="89"/>
  <c r="A50" i="89"/>
  <c r="B49" i="89"/>
  <c r="A49" i="89"/>
  <c r="B48" i="89"/>
  <c r="B95" i="89" s="1"/>
  <c r="B47" i="89"/>
  <c r="A47" i="89"/>
  <c r="B46" i="89"/>
  <c r="A46" i="89"/>
  <c r="B45" i="89"/>
  <c r="B94" i="89" s="1"/>
  <c r="B44" i="89"/>
  <c r="A44" i="89"/>
  <c r="B43" i="89"/>
  <c r="A43" i="89"/>
  <c r="B42" i="89"/>
  <c r="A42" i="89"/>
  <c r="B41" i="89"/>
  <c r="A41" i="89"/>
  <c r="B40" i="89"/>
  <c r="B93" i="89" s="1"/>
  <c r="B39" i="89"/>
  <c r="A39" i="89"/>
  <c r="B38" i="89"/>
  <c r="A38" i="89"/>
  <c r="B37" i="89"/>
  <c r="A37" i="89"/>
  <c r="B36" i="89"/>
  <c r="B92" i="89" s="1"/>
  <c r="B35" i="89"/>
  <c r="B91" i="89" s="1"/>
  <c r="B34" i="89"/>
  <c r="A34" i="89"/>
  <c r="B33" i="89"/>
  <c r="A33" i="89"/>
  <c r="B32" i="89"/>
  <c r="A32" i="89"/>
  <c r="B31" i="89"/>
  <c r="A31" i="89"/>
  <c r="B30" i="89"/>
  <c r="A30" i="89"/>
  <c r="B29" i="89"/>
  <c r="B90" i="89" s="1"/>
  <c r="G27" i="89"/>
  <c r="L29" i="89" s="1"/>
  <c r="D27" i="89"/>
  <c r="J3" i="89"/>
  <c r="K2" i="89"/>
  <c r="J2" i="89"/>
  <c r="J1" i="89"/>
  <c r="A103" i="90"/>
  <c r="A102" i="90"/>
  <c r="A101" i="90"/>
  <c r="A100" i="90"/>
  <c r="A99" i="90"/>
  <c r="A98" i="90"/>
  <c r="A97" i="90"/>
  <c r="A96" i="90"/>
  <c r="A95" i="90"/>
  <c r="A94" i="90"/>
  <c r="A93" i="90"/>
  <c r="A92" i="90"/>
  <c r="G88" i="90"/>
  <c r="D88" i="90"/>
  <c r="B82" i="90"/>
  <c r="B80" i="90"/>
  <c r="A80" i="90"/>
  <c r="B79" i="90"/>
  <c r="B102" i="90" s="1"/>
  <c r="B78" i="90"/>
  <c r="A78" i="90"/>
  <c r="B77" i="90"/>
  <c r="A77" i="90"/>
  <c r="B76" i="90"/>
  <c r="A76" i="90"/>
  <c r="B75" i="90"/>
  <c r="B101" i="90" s="1"/>
  <c r="B74" i="90"/>
  <c r="A74" i="90"/>
  <c r="B73" i="90"/>
  <c r="A73" i="90"/>
  <c r="B72" i="90"/>
  <c r="A72" i="90"/>
  <c r="B71" i="90"/>
  <c r="A71" i="90"/>
  <c r="B70" i="90"/>
  <c r="A70" i="90"/>
  <c r="B69" i="90"/>
  <c r="B100" i="90" s="1"/>
  <c r="B68" i="90"/>
  <c r="A68" i="90"/>
  <c r="B67" i="90"/>
  <c r="A67" i="90"/>
  <c r="B66" i="90"/>
  <c r="A66" i="90"/>
  <c r="B65" i="90"/>
  <c r="B99" i="90" s="1"/>
  <c r="B64" i="90"/>
  <c r="A64" i="90"/>
  <c r="B63" i="90"/>
  <c r="A63" i="90"/>
  <c r="B62" i="90"/>
  <c r="B98" i="90" s="1"/>
  <c r="B61" i="90"/>
  <c r="A61" i="90"/>
  <c r="B60" i="90"/>
  <c r="A60" i="90"/>
  <c r="B59" i="90"/>
  <c r="A59" i="90"/>
  <c r="B58" i="90"/>
  <c r="A58" i="90"/>
  <c r="B57" i="90"/>
  <c r="B97" i="90" s="1"/>
  <c r="B56" i="90"/>
  <c r="A56" i="90"/>
  <c r="B55" i="90"/>
  <c r="A55" i="90"/>
  <c r="B54" i="90"/>
  <c r="B96" i="90" s="1"/>
  <c r="B53" i="90"/>
  <c r="A53" i="90"/>
  <c r="B52" i="90"/>
  <c r="A52" i="90"/>
  <c r="B51" i="90"/>
  <c r="A51" i="90"/>
  <c r="H51" i="90" s="1"/>
  <c r="B50" i="90"/>
  <c r="A50" i="90"/>
  <c r="B49" i="90"/>
  <c r="A49" i="90"/>
  <c r="B48" i="90"/>
  <c r="B95" i="90" s="1"/>
  <c r="B47" i="90"/>
  <c r="A47" i="90"/>
  <c r="B46" i="90"/>
  <c r="A46" i="90"/>
  <c r="B45" i="90"/>
  <c r="B94" i="90" s="1"/>
  <c r="B44" i="90"/>
  <c r="A44" i="90"/>
  <c r="B43" i="90"/>
  <c r="A43" i="90"/>
  <c r="B42" i="90"/>
  <c r="A42" i="90"/>
  <c r="B41" i="90"/>
  <c r="A41" i="90"/>
  <c r="B40" i="90"/>
  <c r="B93" i="90" s="1"/>
  <c r="B39" i="90"/>
  <c r="A39" i="90"/>
  <c r="H39" i="90" s="1"/>
  <c r="B38" i="90"/>
  <c r="A38" i="90"/>
  <c r="B37" i="90"/>
  <c r="A37" i="90"/>
  <c r="B36" i="90"/>
  <c r="B92" i="90" s="1"/>
  <c r="B35" i="90"/>
  <c r="B91" i="90" s="1"/>
  <c r="B34" i="90"/>
  <c r="A34" i="90"/>
  <c r="B33" i="90"/>
  <c r="A33" i="90"/>
  <c r="B32" i="90"/>
  <c r="A32" i="90"/>
  <c r="B31" i="90"/>
  <c r="A31" i="90"/>
  <c r="B30" i="90"/>
  <c r="A30" i="90"/>
  <c r="B29" i="90"/>
  <c r="B90" i="90" s="1"/>
  <c r="G27" i="90"/>
  <c r="L29" i="90" s="1"/>
  <c r="D27" i="90"/>
  <c r="J3" i="90"/>
  <c r="K2" i="90"/>
  <c r="J2" i="90"/>
  <c r="J1" i="90"/>
  <c r="A103" i="86"/>
  <c r="A102" i="86"/>
  <c r="A101" i="86"/>
  <c r="A100" i="86"/>
  <c r="A99" i="86"/>
  <c r="A98" i="86"/>
  <c r="A97" i="86"/>
  <c r="A96" i="86"/>
  <c r="A95" i="86"/>
  <c r="A94" i="86"/>
  <c r="A93" i="86"/>
  <c r="A92" i="86"/>
  <c r="G88" i="86"/>
  <c r="D88" i="86"/>
  <c r="B82" i="86"/>
  <c r="B80" i="86"/>
  <c r="A80" i="86"/>
  <c r="B79" i="86"/>
  <c r="B102" i="86" s="1"/>
  <c r="B78" i="86"/>
  <c r="A78" i="86"/>
  <c r="B77" i="86"/>
  <c r="A77" i="86"/>
  <c r="B76" i="86"/>
  <c r="A76" i="86"/>
  <c r="B101" i="86"/>
  <c r="A74" i="86"/>
  <c r="A73" i="86"/>
  <c r="A72" i="86"/>
  <c r="A71" i="86"/>
  <c r="A70" i="86"/>
  <c r="B100" i="86"/>
  <c r="A68" i="86"/>
  <c r="A67" i="86"/>
  <c r="A66" i="86"/>
  <c r="B99" i="86"/>
  <c r="A64" i="86"/>
  <c r="A63" i="86"/>
  <c r="B98" i="86"/>
  <c r="A61" i="86"/>
  <c r="A60" i="86"/>
  <c r="A59" i="86"/>
  <c r="A58" i="86"/>
  <c r="B97" i="86"/>
  <c r="A56" i="86"/>
  <c r="A55" i="86"/>
  <c r="B96" i="86"/>
  <c r="A53" i="86"/>
  <c r="A52" i="86"/>
  <c r="A51" i="86"/>
  <c r="A50" i="86"/>
  <c r="A49" i="86"/>
  <c r="B95" i="86"/>
  <c r="A47" i="86"/>
  <c r="H47" i="86" s="1"/>
  <c r="A46" i="86"/>
  <c r="B94" i="86"/>
  <c r="A44" i="86"/>
  <c r="A43" i="86"/>
  <c r="A42" i="86"/>
  <c r="A41" i="86"/>
  <c r="B93" i="86"/>
  <c r="A39" i="86"/>
  <c r="A38" i="86"/>
  <c r="A37" i="86"/>
  <c r="B92" i="86"/>
  <c r="B91" i="86"/>
  <c r="A34" i="86"/>
  <c r="A33" i="86"/>
  <c r="A32" i="86"/>
  <c r="A31" i="86"/>
  <c r="A30" i="86"/>
  <c r="B90" i="86"/>
  <c r="G27" i="86"/>
  <c r="L29" i="86" s="1"/>
  <c r="D27" i="86"/>
  <c r="J3" i="86"/>
  <c r="K2" i="86"/>
  <c r="J2" i="86"/>
  <c r="J1" i="86"/>
  <c r="A103" i="84"/>
  <c r="A102" i="84"/>
  <c r="A101" i="84"/>
  <c r="A100" i="84"/>
  <c r="A99" i="84"/>
  <c r="A98" i="84"/>
  <c r="A97" i="84"/>
  <c r="A96" i="84"/>
  <c r="A95" i="84"/>
  <c r="A94" i="84"/>
  <c r="A93" i="84"/>
  <c r="A92" i="84"/>
  <c r="G88" i="84"/>
  <c r="D88" i="84"/>
  <c r="B82" i="84"/>
  <c r="B80" i="84"/>
  <c r="A80" i="84"/>
  <c r="B79" i="84"/>
  <c r="B102" i="84" s="1"/>
  <c r="B78" i="84"/>
  <c r="A78" i="84"/>
  <c r="B77" i="84"/>
  <c r="A77" i="84"/>
  <c r="B76" i="84"/>
  <c r="A76" i="84"/>
  <c r="B75" i="84"/>
  <c r="B101" i="84" s="1"/>
  <c r="B74" i="84"/>
  <c r="A74" i="84"/>
  <c r="H74" i="84" s="1"/>
  <c r="B73" i="84"/>
  <c r="A73" i="84"/>
  <c r="B72" i="84"/>
  <c r="A72" i="84"/>
  <c r="B71" i="84"/>
  <c r="A71" i="84"/>
  <c r="B70" i="84"/>
  <c r="A70" i="84"/>
  <c r="B69" i="84"/>
  <c r="B100" i="84" s="1"/>
  <c r="B68" i="84"/>
  <c r="A68" i="84"/>
  <c r="B67" i="84"/>
  <c r="A67" i="84"/>
  <c r="B66" i="84"/>
  <c r="A66" i="84"/>
  <c r="B65" i="84"/>
  <c r="B99" i="84" s="1"/>
  <c r="B64" i="84"/>
  <c r="A64" i="84"/>
  <c r="B63" i="84"/>
  <c r="A63" i="84"/>
  <c r="B62" i="84"/>
  <c r="B98" i="84" s="1"/>
  <c r="B61" i="84"/>
  <c r="A61" i="84"/>
  <c r="B60" i="84"/>
  <c r="A60" i="84"/>
  <c r="B59" i="84"/>
  <c r="A59" i="84"/>
  <c r="B58" i="84"/>
  <c r="A58" i="84"/>
  <c r="B57" i="84"/>
  <c r="B97" i="84" s="1"/>
  <c r="B56" i="84"/>
  <c r="A56" i="84"/>
  <c r="B55" i="84"/>
  <c r="A55" i="84"/>
  <c r="B54" i="84"/>
  <c r="B96" i="84" s="1"/>
  <c r="B53" i="84"/>
  <c r="A53" i="84"/>
  <c r="B52" i="84"/>
  <c r="A52" i="84"/>
  <c r="B51" i="84"/>
  <c r="A51" i="84"/>
  <c r="B50" i="84"/>
  <c r="A50" i="84"/>
  <c r="B49" i="84"/>
  <c r="A49" i="84"/>
  <c r="B48" i="84"/>
  <c r="B95" i="84" s="1"/>
  <c r="B47" i="84"/>
  <c r="A47" i="84"/>
  <c r="B46" i="84"/>
  <c r="A46" i="84"/>
  <c r="B45" i="84"/>
  <c r="B94" i="84" s="1"/>
  <c r="B44" i="84"/>
  <c r="A44" i="84"/>
  <c r="B43" i="84"/>
  <c r="A43" i="84"/>
  <c r="B42" i="84"/>
  <c r="A42" i="84"/>
  <c r="B41" i="84"/>
  <c r="A41" i="84"/>
  <c r="B40" i="84"/>
  <c r="B93" i="84" s="1"/>
  <c r="B39" i="84"/>
  <c r="A39" i="84"/>
  <c r="B38" i="84"/>
  <c r="A38" i="84"/>
  <c r="B37" i="84"/>
  <c r="A37" i="84"/>
  <c r="B36" i="84"/>
  <c r="B92" i="84" s="1"/>
  <c r="B35" i="84"/>
  <c r="B91" i="84" s="1"/>
  <c r="B34" i="84"/>
  <c r="A34" i="84"/>
  <c r="B33" i="84"/>
  <c r="A33" i="84"/>
  <c r="B32" i="84"/>
  <c r="A32" i="84"/>
  <c r="B31" i="84"/>
  <c r="A31" i="84"/>
  <c r="B30" i="84"/>
  <c r="A30" i="84"/>
  <c r="B29" i="84"/>
  <c r="B90" i="84" s="1"/>
  <c r="G27" i="84"/>
  <c r="L29" i="84" s="1"/>
  <c r="D27" i="84"/>
  <c r="J3" i="84"/>
  <c r="K2" i="84"/>
  <c r="J2" i="84"/>
  <c r="J1" i="84"/>
  <c r="A103" i="82"/>
  <c r="A102" i="82"/>
  <c r="A101" i="82"/>
  <c r="A100" i="82"/>
  <c r="A99" i="82"/>
  <c r="A98" i="82"/>
  <c r="A97" i="82"/>
  <c r="A96" i="82"/>
  <c r="A95" i="82"/>
  <c r="A94" i="82"/>
  <c r="A93" i="82"/>
  <c r="A92" i="82"/>
  <c r="G88" i="82"/>
  <c r="D88" i="82"/>
  <c r="B82" i="82"/>
  <c r="B80" i="82"/>
  <c r="A80" i="82"/>
  <c r="B79" i="82"/>
  <c r="B102" i="82" s="1"/>
  <c r="B78" i="82"/>
  <c r="A78" i="82"/>
  <c r="B77" i="82"/>
  <c r="A77" i="82"/>
  <c r="B76" i="82"/>
  <c r="A76" i="82"/>
  <c r="B75" i="82"/>
  <c r="B101" i="82" s="1"/>
  <c r="B74" i="82"/>
  <c r="A74" i="82"/>
  <c r="B73" i="82"/>
  <c r="A73" i="82"/>
  <c r="B72" i="82"/>
  <c r="A72" i="82"/>
  <c r="B71" i="82"/>
  <c r="A71" i="82"/>
  <c r="B70" i="82"/>
  <c r="A70" i="82"/>
  <c r="B69" i="82"/>
  <c r="B100" i="82" s="1"/>
  <c r="B68" i="82"/>
  <c r="A68" i="82"/>
  <c r="B67" i="82"/>
  <c r="A67" i="82"/>
  <c r="B66" i="82"/>
  <c r="A66" i="82"/>
  <c r="B65" i="82"/>
  <c r="B99" i="82" s="1"/>
  <c r="B64" i="82"/>
  <c r="A64" i="82"/>
  <c r="B63" i="82"/>
  <c r="A63" i="82"/>
  <c r="B62" i="82"/>
  <c r="B98" i="82" s="1"/>
  <c r="B61" i="82"/>
  <c r="A61" i="82"/>
  <c r="B60" i="82"/>
  <c r="A60" i="82"/>
  <c r="B59" i="82"/>
  <c r="A59" i="82"/>
  <c r="B58" i="82"/>
  <c r="A58" i="82"/>
  <c r="B57" i="82"/>
  <c r="B97" i="82" s="1"/>
  <c r="B56" i="82"/>
  <c r="A56" i="82"/>
  <c r="B55" i="82"/>
  <c r="A55" i="82"/>
  <c r="B54" i="82"/>
  <c r="B96" i="82" s="1"/>
  <c r="B53" i="82"/>
  <c r="A53" i="82"/>
  <c r="B52" i="82"/>
  <c r="A52" i="82"/>
  <c r="B51" i="82"/>
  <c r="A51" i="82"/>
  <c r="B50" i="82"/>
  <c r="A50" i="82"/>
  <c r="H50" i="82" s="1"/>
  <c r="B49" i="82"/>
  <c r="A49" i="82"/>
  <c r="B48" i="82"/>
  <c r="B95" i="82" s="1"/>
  <c r="B47" i="82"/>
  <c r="A47" i="82"/>
  <c r="B46" i="82"/>
  <c r="A46" i="82"/>
  <c r="B45" i="82"/>
  <c r="B94" i="82" s="1"/>
  <c r="B44" i="82"/>
  <c r="A44" i="82"/>
  <c r="H44" i="82" s="1"/>
  <c r="B43" i="82"/>
  <c r="A43" i="82"/>
  <c r="B42" i="82"/>
  <c r="A42" i="82"/>
  <c r="B41" i="82"/>
  <c r="A41" i="82"/>
  <c r="B40" i="82"/>
  <c r="B93" i="82" s="1"/>
  <c r="B39" i="82"/>
  <c r="A39" i="82"/>
  <c r="B38" i="82"/>
  <c r="A38" i="82"/>
  <c r="B37" i="82"/>
  <c r="A37" i="82"/>
  <c r="B36" i="82"/>
  <c r="B92" i="82" s="1"/>
  <c r="B35" i="82"/>
  <c r="B91" i="82" s="1"/>
  <c r="B34" i="82"/>
  <c r="A34" i="82"/>
  <c r="B33" i="82"/>
  <c r="A33" i="82"/>
  <c r="B32" i="82"/>
  <c r="A32" i="82"/>
  <c r="B31" i="82"/>
  <c r="A31" i="82"/>
  <c r="B30" i="82"/>
  <c r="A30" i="82"/>
  <c r="B29" i="82"/>
  <c r="B90" i="82" s="1"/>
  <c r="G27" i="82"/>
  <c r="L29" i="82" s="1"/>
  <c r="D27" i="82"/>
  <c r="J3" i="82"/>
  <c r="K2" i="82"/>
  <c r="J2" i="82"/>
  <c r="J1" i="82"/>
  <c r="G3" i="81"/>
  <c r="D3" i="81"/>
  <c r="C2" i="81"/>
  <c r="A103" i="81"/>
  <c r="A102" i="81"/>
  <c r="A101" i="81"/>
  <c r="A100" i="81"/>
  <c r="A99" i="81"/>
  <c r="A98" i="81"/>
  <c r="A97" i="81"/>
  <c r="A96" i="81"/>
  <c r="A95" i="81"/>
  <c r="A94" i="81"/>
  <c r="A93" i="81"/>
  <c r="A92" i="81"/>
  <c r="G88" i="81"/>
  <c r="D88" i="81"/>
  <c r="B82" i="81"/>
  <c r="B80" i="81"/>
  <c r="A80" i="81"/>
  <c r="B79" i="81"/>
  <c r="B102" i="81" s="1"/>
  <c r="B78" i="81"/>
  <c r="A78" i="81"/>
  <c r="H78" i="81" s="1"/>
  <c r="B77" i="81"/>
  <c r="A77" i="81"/>
  <c r="H77" i="81" s="1"/>
  <c r="B76" i="81"/>
  <c r="A76" i="81"/>
  <c r="B75" i="81"/>
  <c r="B101" i="81" s="1"/>
  <c r="B74" i="81"/>
  <c r="A74" i="81"/>
  <c r="B73" i="81"/>
  <c r="A73" i="81"/>
  <c r="B72" i="81"/>
  <c r="A72" i="81"/>
  <c r="B71" i="81"/>
  <c r="A71" i="81"/>
  <c r="B70" i="81"/>
  <c r="A70" i="81"/>
  <c r="B69" i="81"/>
  <c r="B100" i="81" s="1"/>
  <c r="B68" i="81"/>
  <c r="A68" i="81"/>
  <c r="H68" i="81" s="1"/>
  <c r="B67" i="81"/>
  <c r="A67" i="81"/>
  <c r="B66" i="81"/>
  <c r="A66" i="81"/>
  <c r="B65" i="81"/>
  <c r="B99" i="81" s="1"/>
  <c r="B64" i="81"/>
  <c r="A64" i="81"/>
  <c r="B63" i="81"/>
  <c r="A63" i="81"/>
  <c r="H63" i="81" s="1"/>
  <c r="B62" i="81"/>
  <c r="B98" i="81" s="1"/>
  <c r="B61" i="81"/>
  <c r="A61" i="81"/>
  <c r="B60" i="81"/>
  <c r="A60" i="81"/>
  <c r="B59" i="81"/>
  <c r="A59" i="81"/>
  <c r="B58" i="81"/>
  <c r="A58" i="81"/>
  <c r="B57" i="81"/>
  <c r="B97" i="81" s="1"/>
  <c r="B56" i="81"/>
  <c r="A56" i="81"/>
  <c r="B55" i="81"/>
  <c r="A55" i="81"/>
  <c r="B54" i="81"/>
  <c r="B96" i="81" s="1"/>
  <c r="B53" i="81"/>
  <c r="A53" i="81"/>
  <c r="B52" i="81"/>
  <c r="A52" i="81"/>
  <c r="B51" i="81"/>
  <c r="A51" i="81"/>
  <c r="B50" i="81"/>
  <c r="A50" i="81"/>
  <c r="B49" i="81"/>
  <c r="A49" i="81"/>
  <c r="B48" i="81"/>
  <c r="B95" i="81" s="1"/>
  <c r="B47" i="81"/>
  <c r="A47" i="81"/>
  <c r="B46" i="81"/>
  <c r="A46" i="81"/>
  <c r="B45" i="81"/>
  <c r="B94" i="81" s="1"/>
  <c r="B44" i="81"/>
  <c r="A44" i="81"/>
  <c r="H44" i="81" s="1"/>
  <c r="B43" i="81"/>
  <c r="A43" i="81"/>
  <c r="B42" i="81"/>
  <c r="A42" i="81"/>
  <c r="B41" i="81"/>
  <c r="A41" i="81"/>
  <c r="B40" i="81"/>
  <c r="B93" i="81" s="1"/>
  <c r="B39" i="81"/>
  <c r="A39" i="81"/>
  <c r="H39" i="81" s="1"/>
  <c r="B38" i="81"/>
  <c r="A38" i="81"/>
  <c r="B37" i="81"/>
  <c r="A37" i="81"/>
  <c r="B36" i="81"/>
  <c r="B92" i="81" s="1"/>
  <c r="B35" i="81"/>
  <c r="B91" i="81" s="1"/>
  <c r="B34" i="81"/>
  <c r="A34" i="81"/>
  <c r="B33" i="81"/>
  <c r="A33" i="81"/>
  <c r="B32" i="81"/>
  <c r="A32" i="81"/>
  <c r="B31" i="81"/>
  <c r="A31" i="81"/>
  <c r="B30" i="81"/>
  <c r="A30" i="81"/>
  <c r="B29" i="81"/>
  <c r="B90" i="81" s="1"/>
  <c r="G27" i="81"/>
  <c r="L29" i="81" s="1"/>
  <c r="D27" i="81"/>
  <c r="J3" i="81"/>
  <c r="K2" i="81"/>
  <c r="J2" i="81"/>
  <c r="J1" i="81"/>
  <c r="G3" i="80"/>
  <c r="D3" i="80"/>
  <c r="C2" i="80"/>
  <c r="A103" i="80"/>
  <c r="A102" i="80"/>
  <c r="A101" i="80"/>
  <c r="A100" i="80"/>
  <c r="A99" i="80"/>
  <c r="A98" i="80"/>
  <c r="A97" i="80"/>
  <c r="A96" i="80"/>
  <c r="A95" i="80"/>
  <c r="A94" i="80"/>
  <c r="A93" i="80"/>
  <c r="A92" i="80"/>
  <c r="G88" i="80"/>
  <c r="D88" i="80"/>
  <c r="B82" i="80"/>
  <c r="B80" i="80"/>
  <c r="A80" i="80"/>
  <c r="B79" i="80"/>
  <c r="B102" i="80" s="1"/>
  <c r="B78" i="80"/>
  <c r="A78" i="80"/>
  <c r="B77" i="80"/>
  <c r="A77" i="80"/>
  <c r="B76" i="80"/>
  <c r="A76" i="80"/>
  <c r="B75" i="80"/>
  <c r="B101" i="80" s="1"/>
  <c r="B74" i="80"/>
  <c r="A74" i="80"/>
  <c r="B73" i="80"/>
  <c r="A73" i="80"/>
  <c r="B72" i="80"/>
  <c r="A72" i="80"/>
  <c r="B71" i="80"/>
  <c r="A71" i="80"/>
  <c r="B70" i="80"/>
  <c r="A70" i="80"/>
  <c r="B69" i="80"/>
  <c r="B100" i="80" s="1"/>
  <c r="B68" i="80"/>
  <c r="A68" i="80"/>
  <c r="H68" i="80" s="1"/>
  <c r="B67" i="80"/>
  <c r="A67" i="80"/>
  <c r="B66" i="80"/>
  <c r="A66" i="80"/>
  <c r="B65" i="80"/>
  <c r="B99" i="80" s="1"/>
  <c r="B64" i="80"/>
  <c r="A64" i="80"/>
  <c r="B63" i="80"/>
  <c r="A63" i="80"/>
  <c r="B62" i="80"/>
  <c r="B98" i="80" s="1"/>
  <c r="B61" i="80"/>
  <c r="A61" i="80"/>
  <c r="B60" i="80"/>
  <c r="A60" i="80"/>
  <c r="B59" i="80"/>
  <c r="A59" i="80"/>
  <c r="B58" i="80"/>
  <c r="A58" i="80"/>
  <c r="B57" i="80"/>
  <c r="B97" i="80" s="1"/>
  <c r="B56" i="80"/>
  <c r="A56" i="80"/>
  <c r="B55" i="80"/>
  <c r="A55" i="80"/>
  <c r="B54" i="80"/>
  <c r="B96" i="80" s="1"/>
  <c r="B53" i="80"/>
  <c r="A53" i="80"/>
  <c r="B52" i="80"/>
  <c r="A52" i="80"/>
  <c r="B51" i="80"/>
  <c r="A51" i="80"/>
  <c r="B50" i="80"/>
  <c r="A50" i="80"/>
  <c r="B49" i="80"/>
  <c r="A49" i="80"/>
  <c r="B48" i="80"/>
  <c r="B95" i="80" s="1"/>
  <c r="B47" i="80"/>
  <c r="A47" i="80"/>
  <c r="B46" i="80"/>
  <c r="A46" i="80"/>
  <c r="B45" i="80"/>
  <c r="B94" i="80" s="1"/>
  <c r="B44" i="80"/>
  <c r="A44" i="80"/>
  <c r="B43" i="80"/>
  <c r="A43" i="80"/>
  <c r="B42" i="80"/>
  <c r="A42" i="80"/>
  <c r="B41" i="80"/>
  <c r="A41" i="80"/>
  <c r="B40" i="80"/>
  <c r="B93" i="80" s="1"/>
  <c r="B39" i="80"/>
  <c r="A39" i="80"/>
  <c r="H39" i="80" s="1"/>
  <c r="B38" i="80"/>
  <c r="A38" i="80"/>
  <c r="B37" i="80"/>
  <c r="A37" i="80"/>
  <c r="B36" i="80"/>
  <c r="B92" i="80" s="1"/>
  <c r="B35" i="80"/>
  <c r="B91" i="80" s="1"/>
  <c r="B34" i="80"/>
  <c r="A34" i="80"/>
  <c r="B33" i="80"/>
  <c r="A33" i="80"/>
  <c r="B32" i="80"/>
  <c r="A32" i="80"/>
  <c r="H32" i="80" s="1"/>
  <c r="B31" i="80"/>
  <c r="A31" i="80"/>
  <c r="B30" i="80"/>
  <c r="A30" i="80"/>
  <c r="B29" i="80"/>
  <c r="B90" i="80" s="1"/>
  <c r="G27" i="80"/>
  <c r="L29" i="80" s="1"/>
  <c r="D27" i="80"/>
  <c r="J3" i="80"/>
  <c r="K2" i="80"/>
  <c r="J2" i="80"/>
  <c r="J1" i="80"/>
  <c r="H74" i="105"/>
  <c r="H71" i="105"/>
  <c r="H59" i="105"/>
  <c r="H51" i="105"/>
  <c r="H47" i="105"/>
  <c r="H43" i="105"/>
  <c r="H31" i="105"/>
  <c r="H30" i="105"/>
  <c r="H74" i="106"/>
  <c r="H49" i="106"/>
  <c r="H34" i="106"/>
  <c r="H64" i="107"/>
  <c r="H56" i="107"/>
  <c r="H32" i="107"/>
  <c r="H78" i="108"/>
  <c r="H71" i="108"/>
  <c r="H68" i="108"/>
  <c r="H60" i="108"/>
  <c r="H68" i="109"/>
  <c r="H60" i="109"/>
  <c r="H58" i="109"/>
  <c r="H52" i="109"/>
  <c r="H44" i="109"/>
  <c r="H42" i="109"/>
  <c r="H32" i="109"/>
  <c r="H66" i="111"/>
  <c r="H64" i="111"/>
  <c r="H58" i="111"/>
  <c r="H56" i="111"/>
  <c r="H50" i="111"/>
  <c r="H42" i="111"/>
  <c r="H37" i="111"/>
  <c r="H32" i="111"/>
  <c r="H78" i="112"/>
  <c r="H39" i="112"/>
  <c r="H31" i="112"/>
  <c r="H68" i="110"/>
  <c r="H70" i="91"/>
  <c r="H33" i="91"/>
  <c r="H74" i="92"/>
  <c r="H71" i="92"/>
  <c r="H55" i="92"/>
  <c r="H53" i="92"/>
  <c r="H39" i="92"/>
  <c r="H31" i="92"/>
  <c r="H38" i="93"/>
  <c r="H56" i="96"/>
  <c r="H59" i="97"/>
  <c r="H38" i="97"/>
  <c r="H33" i="98"/>
  <c r="H63" i="99"/>
  <c r="H49" i="100"/>
  <c r="H61" i="101"/>
  <c r="H33" i="101"/>
  <c r="H33" i="85"/>
  <c r="H63" i="87"/>
  <c r="H39" i="87"/>
  <c r="H33" i="89"/>
  <c r="H63" i="90"/>
  <c r="H32" i="82"/>
  <c r="H53" i="81"/>
  <c r="H56" i="80"/>
  <c r="H38" i="80"/>
  <c r="G91" i="6"/>
  <c r="G90" i="6"/>
  <c r="H33" i="86" l="1"/>
  <c r="H63" i="89"/>
  <c r="H31" i="82"/>
  <c r="H37" i="88"/>
  <c r="H55" i="87"/>
  <c r="H55" i="102"/>
  <c r="H73" i="101"/>
  <c r="H31" i="99"/>
  <c r="H55" i="99"/>
  <c r="H73" i="98"/>
  <c r="H31" i="96"/>
  <c r="H55" i="96"/>
  <c r="H73" i="95"/>
  <c r="H39" i="89"/>
  <c r="H33" i="88"/>
  <c r="H73" i="84"/>
  <c r="H31" i="90"/>
  <c r="H73" i="89"/>
  <c r="H73" i="85"/>
  <c r="H31" i="102"/>
  <c r="H72" i="82"/>
  <c r="H30" i="86"/>
  <c r="H72" i="87"/>
  <c r="H72" i="102"/>
  <c r="H72" i="99"/>
  <c r="H46" i="84"/>
  <c r="H70" i="84"/>
  <c r="H64" i="86"/>
  <c r="H34" i="90"/>
  <c r="H46" i="89"/>
  <c r="H70" i="89"/>
  <c r="H64" i="88"/>
  <c r="H34" i="87"/>
  <c r="H46" i="85"/>
  <c r="H70" i="85"/>
  <c r="H64" i="94"/>
  <c r="H34" i="102"/>
  <c r="H46" i="101"/>
  <c r="H70" i="101"/>
  <c r="H34" i="99"/>
  <c r="H70" i="98"/>
  <c r="H64" i="97"/>
  <c r="H34" i="96"/>
  <c r="H46" i="95"/>
  <c r="H70" i="95"/>
  <c r="H39" i="84"/>
  <c r="H39" i="85"/>
  <c r="H33" i="94"/>
  <c r="H39" i="101"/>
  <c r="H39" i="98"/>
  <c r="H33" i="97"/>
  <c r="H39" i="95"/>
  <c r="H63" i="84"/>
  <c r="H63" i="85"/>
  <c r="H63" i="101"/>
  <c r="H63" i="98"/>
  <c r="H63" i="95"/>
  <c r="H38" i="82"/>
  <c r="H32" i="84"/>
  <c r="H56" i="84"/>
  <c r="H38" i="102"/>
  <c r="H32" i="101"/>
  <c r="H56" i="101"/>
  <c r="H31" i="107"/>
  <c r="H55" i="107"/>
  <c r="H43" i="86"/>
  <c r="H67" i="86"/>
  <c r="H61" i="90"/>
  <c r="H72" i="98"/>
  <c r="H38" i="92"/>
  <c r="H46" i="92"/>
  <c r="H70" i="92"/>
  <c r="H32" i="91"/>
  <c r="H64" i="91"/>
  <c r="H72" i="91"/>
  <c r="H80" i="91"/>
  <c r="H39" i="107"/>
  <c r="H50" i="80"/>
  <c r="H71" i="90"/>
  <c r="H47" i="87"/>
  <c r="H71" i="87"/>
  <c r="H47" i="102"/>
  <c r="H71" i="102"/>
  <c r="H71" i="99"/>
  <c r="H47" i="96"/>
  <c r="H71" i="96"/>
  <c r="H34" i="83"/>
  <c r="H70" i="110"/>
  <c r="H56" i="112"/>
  <c r="H64" i="112"/>
  <c r="H72" i="112"/>
  <c r="H34" i="111"/>
  <c r="H74" i="111"/>
  <c r="H30" i="109"/>
  <c r="H70" i="109"/>
  <c r="H32" i="108"/>
  <c r="H56" i="108"/>
  <c r="H64" i="108"/>
  <c r="H72" i="108"/>
  <c r="H80" i="108"/>
  <c r="H73" i="88"/>
  <c r="H63" i="107"/>
  <c r="H70" i="88"/>
  <c r="H34" i="107"/>
  <c r="H74" i="107"/>
  <c r="H71" i="107"/>
  <c r="H47" i="90"/>
  <c r="H74" i="80"/>
  <c r="H52" i="84"/>
  <c r="H39" i="86"/>
  <c r="H63" i="86"/>
  <c r="H33" i="90"/>
  <c r="H39" i="88"/>
  <c r="H63" i="88"/>
  <c r="H33" i="87"/>
  <c r="H39" i="94"/>
  <c r="H33" i="102"/>
  <c r="H39" i="100"/>
  <c r="H63" i="100"/>
  <c r="H63" i="97"/>
  <c r="H33" i="96"/>
  <c r="H39" i="93"/>
  <c r="H33" i="92"/>
  <c r="H73" i="92"/>
  <c r="H37" i="91"/>
  <c r="G105" i="81"/>
  <c r="H31" i="97"/>
  <c r="H55" i="97"/>
  <c r="H73" i="96"/>
  <c r="H37" i="95"/>
  <c r="H31" i="93"/>
  <c r="H55" i="93"/>
  <c r="H78" i="80"/>
  <c r="H73" i="81"/>
  <c r="H60" i="82"/>
  <c r="H49" i="86"/>
  <c r="H67" i="90"/>
  <c r="H72" i="93"/>
  <c r="H80" i="84"/>
  <c r="H71" i="95"/>
  <c r="H49" i="80"/>
  <c r="H61" i="80"/>
  <c r="H32" i="81"/>
  <c r="H46" i="81"/>
  <c r="H56" i="81"/>
  <c r="H70" i="81"/>
  <c r="H43" i="82"/>
  <c r="H51" i="82"/>
  <c r="H53" i="82"/>
  <c r="H61" i="82"/>
  <c r="H67" i="82"/>
  <c r="H77" i="82"/>
  <c r="H49" i="84"/>
  <c r="H59" i="84"/>
  <c r="H50" i="86"/>
  <c r="H60" i="86"/>
  <c r="H44" i="90"/>
  <c r="H58" i="90"/>
  <c r="H60" i="90"/>
  <c r="H68" i="90"/>
  <c r="H42" i="89"/>
  <c r="H52" i="89"/>
  <c r="H58" i="89"/>
  <c r="H66" i="89"/>
  <c r="H76" i="89"/>
  <c r="H50" i="88"/>
  <c r="H52" i="88"/>
  <c r="H76" i="88"/>
  <c r="H50" i="87"/>
  <c r="H60" i="87"/>
  <c r="H78" i="87"/>
  <c r="H52" i="85"/>
  <c r="H66" i="85"/>
  <c r="H76" i="85"/>
  <c r="H50" i="94"/>
  <c r="H60" i="94"/>
  <c r="H44" i="102"/>
  <c r="H50" i="102"/>
  <c r="H58" i="102"/>
  <c r="H60" i="102"/>
  <c r="H68" i="102"/>
  <c r="H78" i="102"/>
  <c r="H42" i="101"/>
  <c r="H44" i="101"/>
  <c r="H52" i="101"/>
  <c r="H58" i="101"/>
  <c r="H66" i="101"/>
  <c r="H68" i="101"/>
  <c r="H76" i="101"/>
  <c r="H78" i="101"/>
  <c r="H50" i="100"/>
  <c r="H52" i="100"/>
  <c r="H60" i="100"/>
  <c r="H76" i="100"/>
  <c r="H44" i="99"/>
  <c r="H50" i="99"/>
  <c r="H58" i="99"/>
  <c r="H68" i="99"/>
  <c r="H78" i="99"/>
  <c r="H42" i="98"/>
  <c r="H44" i="98"/>
  <c r="H52" i="98"/>
  <c r="H58" i="98"/>
  <c r="H78" i="98"/>
  <c r="H50" i="97"/>
  <c r="H52" i="97"/>
  <c r="H60" i="97"/>
  <c r="H44" i="96"/>
  <c r="H58" i="96"/>
  <c r="H68" i="96"/>
  <c r="H78" i="96"/>
  <c r="H42" i="95"/>
  <c r="H52" i="95"/>
  <c r="H66" i="95"/>
  <c r="H76" i="95"/>
  <c r="H50" i="93"/>
  <c r="H52" i="93"/>
  <c r="H76" i="93"/>
  <c r="H66" i="91"/>
  <c r="H49" i="83"/>
  <c r="H43" i="110"/>
  <c r="H51" i="110"/>
  <c r="H59" i="110"/>
  <c r="H53" i="112"/>
  <c r="H43" i="109"/>
  <c r="H51" i="109"/>
  <c r="H53" i="109"/>
  <c r="H59" i="109"/>
  <c r="H49" i="108"/>
  <c r="H53" i="108"/>
  <c r="H42" i="107"/>
  <c r="H44" i="107"/>
  <c r="H50" i="107"/>
  <c r="H52" i="107"/>
  <c r="H58" i="107"/>
  <c r="H60" i="107"/>
  <c r="H66" i="107"/>
  <c r="H68" i="107"/>
  <c r="H76" i="107"/>
  <c r="H44" i="106"/>
  <c r="H52" i="106"/>
  <c r="H76" i="106"/>
  <c r="H42" i="105"/>
  <c r="H50" i="105"/>
  <c r="H66" i="105"/>
  <c r="H78" i="105"/>
  <c r="H43" i="84"/>
  <c r="H68" i="94"/>
  <c r="H50" i="95"/>
  <c r="H44" i="93"/>
  <c r="H68" i="93"/>
  <c r="H43" i="83"/>
  <c r="H59" i="83"/>
  <c r="H53" i="110"/>
  <c r="H49" i="112"/>
  <c r="H43" i="111"/>
  <c r="H51" i="111"/>
  <c r="H59" i="111"/>
  <c r="H38" i="81"/>
  <c r="H49" i="82"/>
  <c r="H44" i="86"/>
  <c r="H50" i="89"/>
  <c r="H50" i="85"/>
  <c r="H44" i="100"/>
  <c r="H31" i="81"/>
  <c r="H42" i="82"/>
  <c r="H66" i="82"/>
  <c r="H67" i="84"/>
  <c r="H68" i="86"/>
  <c r="H44" i="88"/>
  <c r="H44" i="94"/>
  <c r="H68" i="100"/>
  <c r="H44" i="97"/>
  <c r="H68" i="97"/>
  <c r="H55" i="81"/>
  <c r="H30" i="80"/>
  <c r="H49" i="81"/>
  <c r="H72" i="81"/>
  <c r="H53" i="84"/>
  <c r="H77" i="84"/>
  <c r="H42" i="90"/>
  <c r="H73" i="90"/>
  <c r="H60" i="89"/>
  <c r="H55" i="88"/>
  <c r="H42" i="87"/>
  <c r="H66" i="87"/>
  <c r="H73" i="87"/>
  <c r="H60" i="85"/>
  <c r="H31" i="94"/>
  <c r="H78" i="94"/>
  <c r="H42" i="102"/>
  <c r="H66" i="102"/>
  <c r="H37" i="101"/>
  <c r="H31" i="100"/>
  <c r="H55" i="100"/>
  <c r="H78" i="100"/>
  <c r="H42" i="99"/>
  <c r="H66" i="99"/>
  <c r="H73" i="99"/>
  <c r="H37" i="98"/>
  <c r="H60" i="98"/>
  <c r="H78" i="97"/>
  <c r="H50" i="96"/>
  <c r="H44" i="95"/>
  <c r="H60" i="95"/>
  <c r="H78" i="93"/>
  <c r="H42" i="92"/>
  <c r="H50" i="92"/>
  <c r="H58" i="92"/>
  <c r="H66" i="92"/>
  <c r="H44" i="91"/>
  <c r="H52" i="91"/>
  <c r="H60" i="91"/>
  <c r="H68" i="91"/>
  <c r="H76" i="91"/>
  <c r="H53" i="83"/>
  <c r="H41" i="110"/>
  <c r="H49" i="110"/>
  <c r="H43" i="112"/>
  <c r="H51" i="112"/>
  <c r="H59" i="112"/>
  <c r="H53" i="111"/>
  <c r="H43" i="108"/>
  <c r="H55" i="106"/>
  <c r="H59" i="108"/>
  <c r="H39" i="106"/>
  <c r="H63" i="106"/>
  <c r="H73" i="105"/>
  <c r="H31" i="80"/>
  <c r="H42" i="81"/>
  <c r="H66" i="81"/>
  <c r="H76" i="82"/>
  <c r="H32" i="86"/>
  <c r="H56" i="86"/>
  <c r="H59" i="90"/>
  <c r="H49" i="88"/>
  <c r="H72" i="88"/>
  <c r="H77" i="85"/>
  <c r="H32" i="94"/>
  <c r="H38" i="101"/>
  <c r="H32" i="100"/>
  <c r="H56" i="100"/>
  <c r="H72" i="100"/>
  <c r="H59" i="99"/>
  <c r="H74" i="99"/>
  <c r="H38" i="98"/>
  <c r="H53" i="98"/>
  <c r="H77" i="98"/>
  <c r="H49" i="97"/>
  <c r="H56" i="97"/>
  <c r="H43" i="96"/>
  <c r="H59" i="96"/>
  <c r="H67" i="96"/>
  <c r="H74" i="96"/>
  <c r="H53" i="95"/>
  <c r="H77" i="95"/>
  <c r="H32" i="93"/>
  <c r="H49" i="93"/>
  <c r="H56" i="93"/>
  <c r="H31" i="83"/>
  <c r="H39" i="83"/>
  <c r="H47" i="83"/>
  <c r="H55" i="83"/>
  <c r="H63" i="83"/>
  <c r="H71" i="83"/>
  <c r="H78" i="83"/>
  <c r="H33" i="110"/>
  <c r="H42" i="110"/>
  <c r="H50" i="110"/>
  <c r="H58" i="110"/>
  <c r="H66" i="110"/>
  <c r="H73" i="110"/>
  <c r="H37" i="112"/>
  <c r="H44" i="112"/>
  <c r="H52" i="112"/>
  <c r="H68" i="112"/>
  <c r="H31" i="111"/>
  <c r="H39" i="111"/>
  <c r="H55" i="111"/>
  <c r="H63" i="111"/>
  <c r="H71" i="111"/>
  <c r="H78" i="111"/>
  <c r="H53" i="107"/>
  <c r="H51" i="108"/>
  <c r="H37" i="107"/>
  <c r="H31" i="106"/>
  <c r="H47" i="106"/>
  <c r="H71" i="106"/>
  <c r="H33" i="105"/>
  <c r="H55" i="80"/>
  <c r="H50" i="81"/>
  <c r="H52" i="82"/>
  <c r="H55" i="84"/>
  <c r="H71" i="84"/>
  <c r="H30" i="89"/>
  <c r="H53" i="89"/>
  <c r="H77" i="89"/>
  <c r="H32" i="88"/>
  <c r="H59" i="87"/>
  <c r="H38" i="85"/>
  <c r="H53" i="85"/>
  <c r="H41" i="94"/>
  <c r="H56" i="94"/>
  <c r="H72" i="94"/>
  <c r="H59" i="102"/>
  <c r="H74" i="102"/>
  <c r="H64" i="80"/>
  <c r="H72" i="80"/>
  <c r="H34" i="81"/>
  <c r="H43" i="81"/>
  <c r="H59" i="81"/>
  <c r="H67" i="81"/>
  <c r="H70" i="82"/>
  <c r="H64" i="84"/>
  <c r="H72" i="84"/>
  <c r="H58" i="86"/>
  <c r="H73" i="86"/>
  <c r="H37" i="90"/>
  <c r="H52" i="90"/>
  <c r="H76" i="90"/>
  <c r="H47" i="89"/>
  <c r="H71" i="89"/>
  <c r="H42" i="88"/>
  <c r="H66" i="88"/>
  <c r="H80" i="87"/>
  <c r="H52" i="87"/>
  <c r="H76" i="87"/>
  <c r="H31" i="85"/>
  <c r="H55" i="85"/>
  <c r="H71" i="85"/>
  <c r="H58" i="94"/>
  <c r="H73" i="94"/>
  <c r="H52" i="102"/>
  <c r="H76" i="102"/>
  <c r="H31" i="101"/>
  <c r="H55" i="101"/>
  <c r="H71" i="101"/>
  <c r="H58" i="100"/>
  <c r="H73" i="100"/>
  <c r="H52" i="99"/>
  <c r="H76" i="99"/>
  <c r="H31" i="98"/>
  <c r="H55" i="98"/>
  <c r="H71" i="98"/>
  <c r="H42" i="97"/>
  <c r="H58" i="97"/>
  <c r="H73" i="97"/>
  <c r="H37" i="96"/>
  <c r="H60" i="96"/>
  <c r="H76" i="96"/>
  <c r="H55" i="95"/>
  <c r="H78" i="95"/>
  <c r="H58" i="93"/>
  <c r="H66" i="93"/>
  <c r="H73" i="93"/>
  <c r="H44" i="92"/>
  <c r="H52" i="92"/>
  <c r="H60" i="92"/>
  <c r="H76" i="92"/>
  <c r="H78" i="91"/>
  <c r="H34" i="109"/>
  <c r="H74" i="109"/>
  <c r="H33" i="106"/>
  <c r="H42" i="106"/>
  <c r="H50" i="106"/>
  <c r="H58" i="106"/>
  <c r="H66" i="106"/>
  <c r="H73" i="106"/>
  <c r="H60" i="84"/>
  <c r="H76" i="84"/>
  <c r="H46" i="86"/>
  <c r="H53" i="86"/>
  <c r="H61" i="86"/>
  <c r="H70" i="86"/>
  <c r="H77" i="86"/>
  <c r="H32" i="90"/>
  <c r="H49" i="90"/>
  <c r="H56" i="90"/>
  <c r="H64" i="90"/>
  <c r="H43" i="89"/>
  <c r="H59" i="89"/>
  <c r="H67" i="89"/>
  <c r="H74" i="89"/>
  <c r="H30" i="88"/>
  <c r="H46" i="88"/>
  <c r="H53" i="88"/>
  <c r="H77" i="88"/>
  <c r="H32" i="87"/>
  <c r="H49" i="87"/>
  <c r="H56" i="87"/>
  <c r="H64" i="87"/>
  <c r="H34" i="85"/>
  <c r="H43" i="85"/>
  <c r="H59" i="85"/>
  <c r="H67" i="85"/>
  <c r="H74" i="85"/>
  <c r="H38" i="94"/>
  <c r="H46" i="94"/>
  <c r="H53" i="94"/>
  <c r="H61" i="94"/>
  <c r="H70" i="94"/>
  <c r="H77" i="94"/>
  <c r="H49" i="102"/>
  <c r="H64" i="102"/>
  <c r="H34" i="101"/>
  <c r="H59" i="101"/>
  <c r="H74" i="101"/>
  <c r="H38" i="100"/>
  <c r="H46" i="100"/>
  <c r="H53" i="100"/>
  <c r="H61" i="100"/>
  <c r="H70" i="100"/>
  <c r="H77" i="100"/>
  <c r="H32" i="99"/>
  <c r="H41" i="99"/>
  <c r="H49" i="99"/>
  <c r="H56" i="99"/>
  <c r="H64" i="99"/>
  <c r="H43" i="98"/>
  <c r="H74" i="98"/>
  <c r="H61" i="97"/>
  <c r="H64" i="96"/>
  <c r="H43" i="95"/>
  <c r="H46" i="93"/>
  <c r="H61" i="93"/>
  <c r="H32" i="92"/>
  <c r="H41" i="92"/>
  <c r="H49" i="92"/>
  <c r="H56" i="92"/>
  <c r="H72" i="92"/>
  <c r="H34" i="91"/>
  <c r="H43" i="91"/>
  <c r="H51" i="91"/>
  <c r="H59" i="91"/>
  <c r="H74" i="91"/>
  <c r="H31" i="109"/>
  <c r="H39" i="109"/>
  <c r="H47" i="109"/>
  <c r="H55" i="109"/>
  <c r="H63" i="109"/>
  <c r="H71" i="109"/>
  <c r="H78" i="109"/>
  <c r="H42" i="108"/>
  <c r="H50" i="108"/>
  <c r="H58" i="108"/>
  <c r="H66" i="108"/>
  <c r="H53" i="106"/>
  <c r="H70" i="106"/>
  <c r="H49" i="105"/>
  <c r="H44" i="105"/>
  <c r="H52" i="105"/>
  <c r="H60" i="105"/>
  <c r="H68" i="105"/>
  <c r="H76" i="105"/>
  <c r="H38" i="84"/>
  <c r="H50" i="90"/>
  <c r="H44" i="89"/>
  <c r="H42" i="86"/>
  <c r="H66" i="86"/>
  <c r="H33" i="80"/>
  <c r="H58" i="80"/>
  <c r="H73" i="80"/>
  <c r="H80" i="81"/>
  <c r="H52" i="81"/>
  <c r="H60" i="81"/>
  <c r="H76" i="81"/>
  <c r="H39" i="82"/>
  <c r="H63" i="82"/>
  <c r="H71" i="82"/>
  <c r="H78" i="82"/>
  <c r="H33" i="84"/>
  <c r="H42" i="84"/>
  <c r="H50" i="84"/>
  <c r="H58" i="84"/>
  <c r="H66" i="84"/>
  <c r="H34" i="86"/>
  <c r="H51" i="86"/>
  <c r="H59" i="86"/>
  <c r="H74" i="86"/>
  <c r="H38" i="90"/>
  <c r="H46" i="90"/>
  <c r="H53" i="90"/>
  <c r="H70" i="90"/>
  <c r="H77" i="90"/>
  <c r="H32" i="89"/>
  <c r="H56" i="89"/>
  <c r="H43" i="88"/>
  <c r="H51" i="88"/>
  <c r="H67" i="88"/>
  <c r="H46" i="87"/>
  <c r="H53" i="87"/>
  <c r="H61" i="87"/>
  <c r="H32" i="85"/>
  <c r="H49" i="85"/>
  <c r="H56" i="85"/>
  <c r="H64" i="85"/>
  <c r="H34" i="94"/>
  <c r="H43" i="94"/>
  <c r="H59" i="94"/>
  <c r="H74" i="94"/>
  <c r="H46" i="102"/>
  <c r="H53" i="102"/>
  <c r="H61" i="102"/>
  <c r="H70" i="102"/>
  <c r="H77" i="102"/>
  <c r="H64" i="101"/>
  <c r="H72" i="101"/>
  <c r="H34" i="100"/>
  <c r="H51" i="100"/>
  <c r="H59" i="100"/>
  <c r="H74" i="100"/>
  <c r="H38" i="99"/>
  <c r="H46" i="99"/>
  <c r="H53" i="99"/>
  <c r="H70" i="99"/>
  <c r="H77" i="99"/>
  <c r="H32" i="98"/>
  <c r="H49" i="98"/>
  <c r="H56" i="98"/>
  <c r="H64" i="98"/>
  <c r="H34" i="97"/>
  <c r="H43" i="97"/>
  <c r="H51" i="97"/>
  <c r="H67" i="97"/>
  <c r="H74" i="97"/>
  <c r="H38" i="96"/>
  <c r="H53" i="96"/>
  <c r="H61" i="96"/>
  <c r="H70" i="96"/>
  <c r="H77" i="96"/>
  <c r="H32" i="95"/>
  <c r="H49" i="95"/>
  <c r="H56" i="95"/>
  <c r="H64" i="95"/>
  <c r="H72" i="95"/>
  <c r="H43" i="93"/>
  <c r="H59" i="93"/>
  <c r="H74" i="93"/>
  <c r="H33" i="82"/>
  <c r="H38" i="86"/>
  <c r="H72" i="90"/>
  <c r="H77" i="80"/>
  <c r="H74" i="82"/>
  <c r="H61" i="84"/>
  <c r="H31" i="86"/>
  <c r="H55" i="86"/>
  <c r="H68" i="89"/>
  <c r="H31" i="88"/>
  <c r="H78" i="88"/>
  <c r="H44" i="85"/>
  <c r="H68" i="85"/>
  <c r="H73" i="102"/>
  <c r="H60" i="101"/>
  <c r="H71" i="100"/>
  <c r="H33" i="99"/>
  <c r="H76" i="98"/>
  <c r="H39" i="97"/>
  <c r="H42" i="96"/>
  <c r="H68" i="95"/>
  <c r="H71" i="93"/>
  <c r="H41" i="109"/>
  <c r="H49" i="109"/>
  <c r="H78" i="106"/>
  <c r="H43" i="90"/>
  <c r="H41" i="102"/>
  <c r="H44" i="84"/>
  <c r="H31" i="84"/>
  <c r="H38" i="89"/>
  <c r="H49" i="94"/>
  <c r="H53" i="101"/>
  <c r="H77" i="101"/>
  <c r="H64" i="100"/>
  <c r="H46" i="98"/>
  <c r="H32" i="97"/>
  <c r="H38" i="95"/>
  <c r="H61" i="95"/>
  <c r="H64" i="93"/>
  <c r="H43" i="92"/>
  <c r="H51" i="92"/>
  <c r="H59" i="92"/>
  <c r="H53" i="91"/>
  <c r="H32" i="106"/>
  <c r="H56" i="106"/>
  <c r="H37" i="89"/>
  <c r="H71" i="81"/>
  <c r="H58" i="81"/>
  <c r="H72" i="86"/>
  <c r="H61" i="89"/>
  <c r="H51" i="87"/>
  <c r="H74" i="87"/>
  <c r="H61" i="85"/>
  <c r="H51" i="81"/>
  <c r="H74" i="81"/>
  <c r="H31" i="89"/>
  <c r="H55" i="89"/>
  <c r="H78" i="89"/>
  <c r="H58" i="88"/>
  <c r="H44" i="87"/>
  <c r="H78" i="85"/>
  <c r="H66" i="94"/>
  <c r="H33" i="100"/>
  <c r="H60" i="99"/>
  <c r="H66" i="97"/>
  <c r="H52" i="96"/>
  <c r="H31" i="95"/>
  <c r="H33" i="93"/>
  <c r="H56" i="83"/>
  <c r="H64" i="83"/>
  <c r="H72" i="83"/>
  <c r="H34" i="110"/>
  <c r="H74" i="110"/>
  <c r="H30" i="112"/>
  <c r="H70" i="112"/>
  <c r="H49" i="111"/>
  <c r="H70" i="108"/>
  <c r="H78" i="107"/>
  <c r="H43" i="80"/>
  <c r="H67" i="80"/>
  <c r="H64" i="82"/>
  <c r="H34" i="84"/>
  <c r="H51" i="84"/>
  <c r="H55" i="90"/>
  <c r="H78" i="90"/>
  <c r="H68" i="88"/>
  <c r="H31" i="87"/>
  <c r="H58" i="85"/>
  <c r="H52" i="94"/>
  <c r="H76" i="94"/>
  <c r="H39" i="102"/>
  <c r="H63" i="102"/>
  <c r="H50" i="101"/>
  <c r="H66" i="98"/>
  <c r="H76" i="97"/>
  <c r="H58" i="95"/>
  <c r="H78" i="92"/>
  <c r="H42" i="91"/>
  <c r="H50" i="91"/>
  <c r="H58" i="91"/>
  <c r="H46" i="96"/>
  <c r="H34" i="89"/>
  <c r="H68" i="84"/>
  <c r="H38" i="88"/>
  <c r="H61" i="88"/>
  <c r="H41" i="87"/>
  <c r="H51" i="85"/>
  <c r="H32" i="102"/>
  <c r="H56" i="102"/>
  <c r="H43" i="101"/>
  <c r="H67" i="101"/>
  <c r="H30" i="100"/>
  <c r="H59" i="98"/>
  <c r="H46" i="97"/>
  <c r="H49" i="96"/>
  <c r="H72" i="96"/>
  <c r="H34" i="95"/>
  <c r="H51" i="95"/>
  <c r="H31" i="110"/>
  <c r="H39" i="110"/>
  <c r="H47" i="110"/>
  <c r="H55" i="110"/>
  <c r="H63" i="110"/>
  <c r="H71" i="110"/>
  <c r="H33" i="112"/>
  <c r="H73" i="112"/>
  <c r="H52" i="111"/>
  <c r="H60" i="111"/>
  <c r="H68" i="111"/>
  <c r="H76" i="111"/>
  <c r="H73" i="108"/>
  <c r="H43" i="107"/>
  <c r="H51" i="107"/>
  <c r="H59" i="107"/>
  <c r="H32" i="105"/>
  <c r="H56" i="105"/>
  <c r="H64" i="105"/>
  <c r="H72" i="105"/>
  <c r="H72" i="89"/>
  <c r="H42" i="80"/>
  <c r="H59" i="80"/>
  <c r="H80" i="80"/>
  <c r="H52" i="80"/>
  <c r="H60" i="80"/>
  <c r="H76" i="80"/>
  <c r="H70" i="80"/>
  <c r="H66" i="80"/>
  <c r="H46" i="80"/>
  <c r="H63" i="80"/>
  <c r="H44" i="80"/>
  <c r="H47" i="100"/>
  <c r="H47" i="93"/>
  <c r="H47" i="111"/>
  <c r="H47" i="85"/>
  <c r="H47" i="101"/>
  <c r="H47" i="98"/>
  <c r="H47" i="95"/>
  <c r="H47" i="107"/>
  <c r="H47" i="81"/>
  <c r="H47" i="80"/>
  <c r="H47" i="84"/>
  <c r="H47" i="112"/>
  <c r="H47" i="108"/>
  <c r="H41" i="90"/>
  <c r="H41" i="86"/>
  <c r="H41" i="88"/>
  <c r="H41" i="100"/>
  <c r="H41" i="93"/>
  <c r="H41" i="105"/>
  <c r="H37" i="82"/>
  <c r="H37" i="87"/>
  <c r="H37" i="102"/>
  <c r="H37" i="105"/>
  <c r="H37" i="80"/>
  <c r="H37" i="81"/>
  <c r="H41" i="80"/>
  <c r="H41" i="84"/>
  <c r="H41" i="83"/>
  <c r="H41" i="111"/>
  <c r="H41" i="85"/>
  <c r="H41" i="101"/>
  <c r="H41" i="98"/>
  <c r="H41" i="95"/>
  <c r="H41" i="107"/>
  <c r="H41" i="81"/>
  <c r="H41" i="106"/>
  <c r="H41" i="82"/>
  <c r="H41" i="112"/>
  <c r="H41" i="108"/>
  <c r="H37" i="86"/>
  <c r="H37" i="94"/>
  <c r="H37" i="100"/>
  <c r="H37" i="93"/>
  <c r="H37" i="106"/>
  <c r="H37" i="99"/>
  <c r="H37" i="110"/>
  <c r="H37" i="109"/>
  <c r="H37" i="84"/>
  <c r="H37" i="83"/>
  <c r="H34" i="98"/>
  <c r="G105" i="80"/>
  <c r="H51" i="80"/>
  <c r="H64" i="89"/>
  <c r="H78" i="84"/>
  <c r="H30" i="81"/>
  <c r="G84" i="81"/>
  <c r="H30" i="85"/>
  <c r="H80" i="101"/>
  <c r="H30" i="90"/>
  <c r="H68" i="87"/>
  <c r="H67" i="99"/>
  <c r="G103" i="98"/>
  <c r="H66" i="96"/>
  <c r="H30" i="84"/>
  <c r="H71" i="86"/>
  <c r="H34" i="80"/>
  <c r="H52" i="86"/>
  <c r="H76" i="86"/>
  <c r="H41" i="89"/>
  <c r="H49" i="89"/>
  <c r="H34" i="88"/>
  <c r="H74" i="88"/>
  <c r="G84" i="87"/>
  <c r="H30" i="87"/>
  <c r="H38" i="87"/>
  <c r="H70" i="87"/>
  <c r="H77" i="87"/>
  <c r="H72" i="85"/>
  <c r="H51" i="94"/>
  <c r="H67" i="94"/>
  <c r="G105" i="102"/>
  <c r="H30" i="102"/>
  <c r="H42" i="100"/>
  <c r="H66" i="100"/>
  <c r="H80" i="99"/>
  <c r="H41" i="97"/>
  <c r="H72" i="97"/>
  <c r="H30" i="95"/>
  <c r="H80" i="93"/>
  <c r="H30" i="83"/>
  <c r="H80" i="110"/>
  <c r="H66" i="112"/>
  <c r="H80" i="111"/>
  <c r="H33" i="108"/>
  <c r="H30" i="106"/>
  <c r="H32" i="112"/>
  <c r="G105" i="85"/>
  <c r="G103" i="90"/>
  <c r="H30" i="98"/>
  <c r="H63" i="93"/>
  <c r="H64" i="92"/>
  <c r="H80" i="83"/>
  <c r="H58" i="82"/>
  <c r="H73" i="82"/>
  <c r="H49" i="101"/>
  <c r="H42" i="93"/>
  <c r="G84" i="91"/>
  <c r="G105" i="91"/>
  <c r="H30" i="111"/>
  <c r="H71" i="80"/>
  <c r="H61" i="81"/>
  <c r="H53" i="80"/>
  <c r="H64" i="81"/>
  <c r="H34" i="82"/>
  <c r="H59" i="82"/>
  <c r="G103" i="84"/>
  <c r="H78" i="86"/>
  <c r="H66" i="90"/>
  <c r="G105" i="88"/>
  <c r="H30" i="94"/>
  <c r="H80" i="102"/>
  <c r="H80" i="100"/>
  <c r="H47" i="99"/>
  <c r="H50" i="98"/>
  <c r="G105" i="96"/>
  <c r="H34" i="93"/>
  <c r="H67" i="93"/>
  <c r="H80" i="92"/>
  <c r="H68" i="92"/>
  <c r="H32" i="83"/>
  <c r="H30" i="96"/>
  <c r="H42" i="94"/>
  <c r="H30" i="101"/>
  <c r="H80" i="90"/>
  <c r="H60" i="88"/>
  <c r="H42" i="85"/>
  <c r="H80" i="94"/>
  <c r="H30" i="99"/>
  <c r="H80" i="98"/>
  <c r="H80" i="96"/>
  <c r="H80" i="107"/>
  <c r="H58" i="105"/>
  <c r="H33" i="81"/>
  <c r="H80" i="82"/>
  <c r="H68" i="82"/>
  <c r="H74" i="90"/>
  <c r="H80" i="89"/>
  <c r="H58" i="87"/>
  <c r="H80" i="85"/>
  <c r="H37" i="85"/>
  <c r="H55" i="94"/>
  <c r="H63" i="94"/>
  <c r="G105" i="100"/>
  <c r="H67" i="98"/>
  <c r="H80" i="97"/>
  <c r="H37" i="97"/>
  <c r="H33" i="95"/>
  <c r="H60" i="93"/>
  <c r="H30" i="92"/>
  <c r="H56" i="91"/>
  <c r="H52" i="110"/>
  <c r="G84" i="108"/>
  <c r="G105" i="108"/>
  <c r="H30" i="108"/>
  <c r="H80" i="105"/>
  <c r="H30" i="91"/>
  <c r="H80" i="112"/>
  <c r="H60" i="112"/>
  <c r="H76" i="112"/>
  <c r="H30" i="107"/>
  <c r="H68" i="98"/>
  <c r="H70" i="97"/>
  <c r="H67" i="95"/>
  <c r="G103" i="93"/>
  <c r="H70" i="93"/>
  <c r="H51" i="83"/>
  <c r="H74" i="83"/>
  <c r="G105" i="110"/>
  <c r="H30" i="110"/>
  <c r="H63" i="112"/>
  <c r="H80" i="109"/>
  <c r="H76" i="109"/>
  <c r="H53" i="105"/>
  <c r="H30" i="97"/>
  <c r="H30" i="93"/>
  <c r="H80" i="106"/>
  <c r="H60" i="106"/>
  <c r="H68" i="106"/>
  <c r="H38" i="105"/>
  <c r="H46" i="105"/>
  <c r="H61" i="105"/>
  <c r="H67" i="105"/>
  <c r="H77" i="105"/>
  <c r="I88" i="105"/>
  <c r="H38" i="106"/>
  <c r="H46" i="106"/>
  <c r="H61" i="106"/>
  <c r="H67" i="106"/>
  <c r="H77" i="106"/>
  <c r="I88" i="106"/>
  <c r="H38" i="107"/>
  <c r="H46" i="107"/>
  <c r="H61" i="107"/>
  <c r="H67" i="107"/>
  <c r="H77" i="107"/>
  <c r="I88" i="107"/>
  <c r="H38" i="108"/>
  <c r="H46" i="108"/>
  <c r="H61" i="108"/>
  <c r="H67" i="108"/>
  <c r="H77" i="108"/>
  <c r="I88" i="108"/>
  <c r="H38" i="109"/>
  <c r="H46" i="109"/>
  <c r="H61" i="109"/>
  <c r="H67" i="109"/>
  <c r="H77" i="109"/>
  <c r="I88" i="109"/>
  <c r="H38" i="111"/>
  <c r="H46" i="111"/>
  <c r="H61" i="111"/>
  <c r="H67" i="111"/>
  <c r="H77" i="111"/>
  <c r="I88" i="111"/>
  <c r="H38" i="112"/>
  <c r="H46" i="112"/>
  <c r="H61" i="112"/>
  <c r="H67" i="112"/>
  <c r="H77" i="112"/>
  <c r="I88" i="112"/>
  <c r="H38" i="110"/>
  <c r="H46" i="110"/>
  <c r="H61" i="110"/>
  <c r="H67" i="110"/>
  <c r="H77" i="110"/>
  <c r="I88" i="110"/>
  <c r="H38" i="83"/>
  <c r="H46" i="83"/>
  <c r="H61" i="83"/>
  <c r="H67" i="83"/>
  <c r="H77" i="83"/>
  <c r="I88" i="83"/>
  <c r="H38" i="91"/>
  <c r="H46" i="91"/>
  <c r="H61" i="91"/>
  <c r="H67" i="91"/>
  <c r="H77" i="91"/>
  <c r="I88" i="91"/>
  <c r="H61" i="92"/>
  <c r="H67" i="92"/>
  <c r="H77" i="92"/>
  <c r="I88" i="92"/>
  <c r="I88" i="93"/>
  <c r="I88" i="95"/>
  <c r="I88" i="96"/>
  <c r="I88" i="97"/>
  <c r="I88" i="98"/>
  <c r="I88" i="99"/>
  <c r="I88" i="100"/>
  <c r="I88" i="101"/>
  <c r="I88" i="102"/>
  <c r="I88" i="94"/>
  <c r="I88" i="85"/>
  <c r="I88" i="87"/>
  <c r="I88" i="88"/>
  <c r="I88" i="89"/>
  <c r="I88" i="90"/>
  <c r="I88" i="86"/>
  <c r="I88" i="84"/>
  <c r="I88" i="82"/>
  <c r="H30" i="82"/>
  <c r="H46" i="82"/>
  <c r="H47" i="82"/>
  <c r="H55" i="82"/>
  <c r="H56" i="82"/>
  <c r="I88" i="81"/>
  <c r="G84" i="80"/>
  <c r="I88" i="80"/>
  <c r="G3" i="6"/>
  <c r="D3" i="6"/>
  <c r="G105" i="95" l="1"/>
  <c r="H105" i="95" s="1"/>
  <c r="N24" i="113" s="1"/>
  <c r="G103" i="111"/>
  <c r="G105" i="93"/>
  <c r="H105" i="93" s="1"/>
  <c r="N25" i="113" s="1"/>
  <c r="G84" i="94"/>
  <c r="G103" i="102"/>
  <c r="G105" i="94"/>
  <c r="G82" i="94" s="1"/>
  <c r="G105" i="84"/>
  <c r="G82" i="84" s="1"/>
  <c r="G105" i="98"/>
  <c r="H105" i="98" s="1"/>
  <c r="N21" i="113" s="1"/>
  <c r="G105" i="99"/>
  <c r="H105" i="99" s="1"/>
  <c r="N20" i="113" s="1"/>
  <c r="G105" i="86"/>
  <c r="H105" i="86" s="1"/>
  <c r="N10" i="113" s="1"/>
  <c r="G103" i="106"/>
  <c r="G84" i="90"/>
  <c r="G103" i="86"/>
  <c r="G105" i="106"/>
  <c r="G82" i="106" s="1"/>
  <c r="G84" i="100"/>
  <c r="G103" i="83"/>
  <c r="G105" i="83"/>
  <c r="H105" i="83" s="1"/>
  <c r="N28" i="113" s="1"/>
  <c r="G105" i="101"/>
  <c r="H105" i="101" s="1"/>
  <c r="N18" i="113" s="1"/>
  <c r="G105" i="92"/>
  <c r="G82" i="92" s="1"/>
  <c r="G84" i="110"/>
  <c r="G105" i="87"/>
  <c r="H105" i="87" s="1"/>
  <c r="N14" i="113" s="1"/>
  <c r="G84" i="101"/>
  <c r="G105" i="90"/>
  <c r="G82" i="90" s="1"/>
  <c r="G105" i="89"/>
  <c r="H105" i="89" s="1"/>
  <c r="N12" i="113" s="1"/>
  <c r="G103" i="94"/>
  <c r="G105" i="82"/>
  <c r="H105" i="82" s="1"/>
  <c r="N8" i="113" s="1"/>
  <c r="G105" i="111"/>
  <c r="H105" i="111" s="1"/>
  <c r="N31" i="113" s="1"/>
  <c r="G103" i="87"/>
  <c r="G103" i="97"/>
  <c r="G105" i="105"/>
  <c r="H105" i="105" s="1"/>
  <c r="N36" i="113" s="1"/>
  <c r="G103" i="99"/>
  <c r="G84" i="105"/>
  <c r="G103" i="96"/>
  <c r="G103" i="101"/>
  <c r="G103" i="89"/>
  <c r="G84" i="112"/>
  <c r="G84" i="107"/>
  <c r="G84" i="109"/>
  <c r="G103" i="95"/>
  <c r="G84" i="96"/>
  <c r="G103" i="88"/>
  <c r="G84" i="98"/>
  <c r="G84" i="97"/>
  <c r="G105" i="6"/>
  <c r="G103" i="6"/>
  <c r="H80" i="95"/>
  <c r="G84" i="95"/>
  <c r="G103" i="80"/>
  <c r="G103" i="105"/>
  <c r="G103" i="107"/>
  <c r="G105" i="107"/>
  <c r="G82" i="107" s="1"/>
  <c r="G84" i="106"/>
  <c r="H80" i="86"/>
  <c r="G84" i="86"/>
  <c r="H80" i="88"/>
  <c r="G84" i="88"/>
  <c r="G103" i="81"/>
  <c r="G103" i="112"/>
  <c r="G105" i="112"/>
  <c r="H105" i="112" s="1"/>
  <c r="N30" i="113" s="1"/>
  <c r="G84" i="84"/>
  <c r="G84" i="89"/>
  <c r="G103" i="92"/>
  <c r="G84" i="111"/>
  <c r="G84" i="102"/>
  <c r="G84" i="85"/>
  <c r="G103" i="100"/>
  <c r="G84" i="93"/>
  <c r="G103" i="82"/>
  <c r="G105" i="97"/>
  <c r="G82" i="97" s="1"/>
  <c r="G105" i="109"/>
  <c r="G82" i="109" s="1"/>
  <c r="G84" i="92"/>
  <c r="G103" i="85"/>
  <c r="G103" i="91"/>
  <c r="G103" i="110"/>
  <c r="G103" i="109"/>
  <c r="G103" i="108"/>
  <c r="G84" i="99"/>
  <c r="G84" i="83"/>
  <c r="G84" i="82"/>
  <c r="H105" i="108"/>
  <c r="N33" i="113" s="1"/>
  <c r="G82" i="108"/>
  <c r="H105" i="110"/>
  <c r="N29" i="113" s="1"/>
  <c r="G82" i="110"/>
  <c r="H105" i="91"/>
  <c r="N27" i="113" s="1"/>
  <c r="G82" i="91"/>
  <c r="H105" i="96"/>
  <c r="N23" i="113" s="1"/>
  <c r="G82" i="96"/>
  <c r="H105" i="100"/>
  <c r="N19" i="113" s="1"/>
  <c r="G82" i="100"/>
  <c r="H105" i="102"/>
  <c r="N17" i="113" s="1"/>
  <c r="G82" i="102"/>
  <c r="H105" i="85"/>
  <c r="N15" i="113" s="1"/>
  <c r="G82" i="85"/>
  <c r="H105" i="88"/>
  <c r="N13" i="113" s="1"/>
  <c r="G82" i="88"/>
  <c r="H105" i="81"/>
  <c r="N7" i="113" s="1"/>
  <c r="G82" i="81"/>
  <c r="H105" i="80"/>
  <c r="N6" i="113" s="1"/>
  <c r="G82" i="80"/>
  <c r="O42" i="73"/>
  <c r="AO37" i="73"/>
  <c r="AL37" i="73"/>
  <c r="AI37" i="73"/>
  <c r="I3" i="74"/>
  <c r="H105" i="106" l="1"/>
  <c r="N35" i="113" s="1"/>
  <c r="G82" i="93"/>
  <c r="G82" i="95"/>
  <c r="G82" i="99"/>
  <c r="H105" i="90"/>
  <c r="N11" i="113" s="1"/>
  <c r="G82" i="89"/>
  <c r="H105" i="94"/>
  <c r="N16" i="113" s="1"/>
  <c r="G82" i="87"/>
  <c r="G82" i="101"/>
  <c r="G82" i="105"/>
  <c r="G82" i="98"/>
  <c r="G82" i="86"/>
  <c r="H105" i="84"/>
  <c r="N9" i="113" s="1"/>
  <c r="H105" i="92"/>
  <c r="N26" i="113" s="1"/>
  <c r="G82" i="83"/>
  <c r="H105" i="107"/>
  <c r="N34" i="113" s="1"/>
  <c r="G82" i="82"/>
  <c r="G82" i="111"/>
  <c r="H105" i="109"/>
  <c r="N32" i="113" s="1"/>
  <c r="H105" i="97"/>
  <c r="N22" i="113" s="1"/>
  <c r="G82" i="112"/>
  <c r="H105" i="6"/>
  <c r="N5" i="113" s="1"/>
  <c r="G82" i="6"/>
  <c r="G84" i="6"/>
  <c r="V53" i="77"/>
  <c r="V49" i="77"/>
  <c r="V43" i="77"/>
  <c r="V39" i="77"/>
  <c r="V36" i="77"/>
  <c r="V31" i="77"/>
  <c r="V28" i="77"/>
  <c r="V22" i="77"/>
  <c r="V19" i="77"/>
  <c r="V14" i="77"/>
  <c r="V10" i="77"/>
  <c r="V8" i="77"/>
  <c r="V58" i="77" s="1"/>
  <c r="V2" i="77"/>
  <c r="D102" i="80" l="1"/>
  <c r="D102" i="81"/>
  <c r="D102" i="82"/>
  <c r="D102" i="84"/>
  <c r="D102" i="86"/>
  <c r="D102" i="90"/>
  <c r="D102" i="89"/>
  <c r="D102" i="88"/>
  <c r="D102" i="87"/>
  <c r="D102" i="85"/>
  <c r="D102" i="94"/>
  <c r="D102" i="102"/>
  <c r="D102" i="101"/>
  <c r="D102" i="100"/>
  <c r="D102" i="99"/>
  <c r="D102" i="98"/>
  <c r="D102" i="97"/>
  <c r="D102" i="96"/>
  <c r="D102" i="95"/>
  <c r="D102" i="93"/>
  <c r="D102" i="92"/>
  <c r="D102" i="91"/>
  <c r="D102" i="83"/>
  <c r="D102" i="110"/>
  <c r="D102" i="112"/>
  <c r="D102" i="111"/>
  <c r="D102" i="109"/>
  <c r="D102" i="108"/>
  <c r="D102" i="107"/>
  <c r="D102" i="106"/>
  <c r="D102" i="105"/>
  <c r="D100" i="95" l="1"/>
  <c r="D100" i="93"/>
  <c r="D100" i="92"/>
  <c r="D100" i="91"/>
  <c r="D100" i="83"/>
  <c r="D100" i="110"/>
  <c r="D100" i="112"/>
  <c r="D100" i="111"/>
  <c r="D100" i="109"/>
  <c r="D100" i="108"/>
  <c r="D100" i="107"/>
  <c r="D100" i="106"/>
  <c r="D100" i="105"/>
  <c r="D100" i="100"/>
  <c r="D100" i="99"/>
  <c r="D100" i="98"/>
  <c r="D100" i="97"/>
  <c r="D100" i="96"/>
  <c r="DC36" i="4"/>
  <c r="DD36" i="4"/>
  <c r="DE36" i="4"/>
  <c r="DF36" i="4"/>
  <c r="D94" i="100"/>
  <c r="D94" i="99"/>
  <c r="D94" i="98"/>
  <c r="D94" i="97"/>
  <c r="D94" i="96"/>
  <c r="D94" i="95"/>
  <c r="D94" i="93"/>
  <c r="D94" i="92"/>
  <c r="D94" i="91"/>
  <c r="D94" i="83"/>
  <c r="D94" i="110"/>
  <c r="D94" i="112"/>
  <c r="D94" i="111"/>
  <c r="D94" i="109"/>
  <c r="D94" i="108"/>
  <c r="D94" i="107"/>
  <c r="D94" i="106"/>
  <c r="D94" i="105"/>
  <c r="AO36" i="4"/>
  <c r="AP36" i="4"/>
  <c r="AQ36" i="4"/>
  <c r="D92" i="80"/>
  <c r="D92" i="81"/>
  <c r="D92" i="82"/>
  <c r="D92" i="84"/>
  <c r="D92" i="86"/>
  <c r="D92" i="90"/>
  <c r="D92" i="89"/>
  <c r="D92" i="88"/>
  <c r="D92" i="87"/>
  <c r="D92" i="85"/>
  <c r="D92" i="94"/>
  <c r="D92" i="102"/>
  <c r="D92" i="101"/>
  <c r="D92" i="100"/>
  <c r="D92" i="99"/>
  <c r="D92" i="98"/>
  <c r="D92" i="97"/>
  <c r="D92" i="96"/>
  <c r="D92" i="95"/>
  <c r="D92" i="93"/>
  <c r="D92" i="92"/>
  <c r="D92" i="91"/>
  <c r="D92" i="83"/>
  <c r="D92" i="110"/>
  <c r="D92" i="112"/>
  <c r="D92" i="111"/>
  <c r="D92" i="109"/>
  <c r="D92" i="108"/>
  <c r="D92" i="107"/>
  <c r="D92" i="106"/>
  <c r="D92" i="105"/>
  <c r="D92" i="6"/>
  <c r="B82" i="6" l="1"/>
  <c r="B80" i="6"/>
  <c r="B78" i="6"/>
  <c r="B77" i="6"/>
  <c r="B76" i="6"/>
  <c r="B74" i="6"/>
  <c r="B73" i="6"/>
  <c r="B72" i="6"/>
  <c r="B71" i="6"/>
  <c r="B70" i="6"/>
  <c r="B68" i="6"/>
  <c r="B67" i="6"/>
  <c r="B66" i="6"/>
  <c r="B64" i="6"/>
  <c r="B63" i="6"/>
  <c r="B61" i="6"/>
  <c r="B60" i="6"/>
  <c r="B59" i="6"/>
  <c r="B58" i="6"/>
  <c r="B48" i="6"/>
  <c r="B40" i="6"/>
  <c r="B35" i="6"/>
  <c r="B91" i="6" s="1"/>
  <c r="A34" i="6"/>
  <c r="H34" i="6" s="1"/>
  <c r="B34" i="6"/>
  <c r="AB49" i="77"/>
  <c r="AB68" i="77" s="1"/>
  <c r="Z49" i="77"/>
  <c r="X49" i="77"/>
  <c r="T49" i="77"/>
  <c r="R49" i="77"/>
  <c r="P49" i="77"/>
  <c r="N49" i="77"/>
  <c r="L49" i="77"/>
  <c r="J49" i="77"/>
  <c r="H49" i="77"/>
  <c r="F49" i="77"/>
  <c r="D49" i="77"/>
  <c r="AB58" i="77"/>
  <c r="AC54" i="77"/>
  <c r="AA54" i="77"/>
  <c r="Y54" i="77"/>
  <c r="W54" i="77"/>
  <c r="U54" i="77"/>
  <c r="S54" i="77"/>
  <c r="Q54" i="77"/>
  <c r="O54" i="77"/>
  <c r="M54" i="77"/>
  <c r="K54" i="77"/>
  <c r="I54" i="77"/>
  <c r="G54" i="77"/>
  <c r="E54" i="77"/>
  <c r="AB53" i="77"/>
  <c r="AB69" i="77" s="1"/>
  <c r="C53" i="77"/>
  <c r="W53" i="77" s="1"/>
  <c r="AC52" i="77"/>
  <c r="AA52" i="77"/>
  <c r="Y52" i="77"/>
  <c r="W52" i="77"/>
  <c r="U52" i="77"/>
  <c r="S52" i="77"/>
  <c r="Q52" i="77"/>
  <c r="O52" i="77"/>
  <c r="M52" i="77"/>
  <c r="K52" i="77"/>
  <c r="I52" i="77"/>
  <c r="G52" i="77"/>
  <c r="E52" i="77"/>
  <c r="AC51" i="77"/>
  <c r="AA51" i="77"/>
  <c r="Y51" i="77"/>
  <c r="W51" i="77"/>
  <c r="U51" i="77"/>
  <c r="S51" i="77"/>
  <c r="Q51" i="77"/>
  <c r="O51" i="77"/>
  <c r="M51" i="77"/>
  <c r="K51" i="77"/>
  <c r="I51" i="77"/>
  <c r="G51" i="77"/>
  <c r="E51" i="77"/>
  <c r="AC50" i="77"/>
  <c r="AA50" i="77"/>
  <c r="Y50" i="77"/>
  <c r="W50" i="77"/>
  <c r="U50" i="77"/>
  <c r="S50" i="77"/>
  <c r="Q50" i="77"/>
  <c r="O50" i="77"/>
  <c r="M50" i="77"/>
  <c r="K50" i="77"/>
  <c r="I50" i="77"/>
  <c r="G50" i="77"/>
  <c r="E50" i="77"/>
  <c r="C49" i="77"/>
  <c r="AC48" i="77"/>
  <c r="AA48" i="77"/>
  <c r="Y48" i="77"/>
  <c r="W48" i="77"/>
  <c r="U48" i="77"/>
  <c r="S48" i="77"/>
  <c r="Q48" i="77"/>
  <c r="O48" i="77"/>
  <c r="M48" i="77"/>
  <c r="K48" i="77"/>
  <c r="I48" i="77"/>
  <c r="G48" i="77"/>
  <c r="E48" i="77"/>
  <c r="AC47" i="77"/>
  <c r="AA47" i="77"/>
  <c r="Y47" i="77"/>
  <c r="W47" i="77"/>
  <c r="U47" i="77"/>
  <c r="S47" i="77"/>
  <c r="Q47" i="77"/>
  <c r="O47" i="77"/>
  <c r="M47" i="77"/>
  <c r="K47" i="77"/>
  <c r="I47" i="77"/>
  <c r="G47" i="77"/>
  <c r="E47" i="77"/>
  <c r="AC46" i="77"/>
  <c r="AA46" i="77"/>
  <c r="Y46" i="77"/>
  <c r="W46" i="77"/>
  <c r="U46" i="77"/>
  <c r="S46" i="77"/>
  <c r="Q46" i="77"/>
  <c r="O46" i="77"/>
  <c r="M46" i="77"/>
  <c r="K46" i="77"/>
  <c r="I46" i="77"/>
  <c r="G46" i="77"/>
  <c r="E46" i="77"/>
  <c r="AC45" i="77"/>
  <c r="AA45" i="77"/>
  <c r="Y45" i="77"/>
  <c r="W45" i="77"/>
  <c r="U45" i="77"/>
  <c r="S45" i="77"/>
  <c r="Q45" i="77"/>
  <c r="O45" i="77"/>
  <c r="M45" i="77"/>
  <c r="K45" i="77"/>
  <c r="I45" i="77"/>
  <c r="G45" i="77"/>
  <c r="E45" i="77"/>
  <c r="AC44" i="77"/>
  <c r="AA44" i="77"/>
  <c r="Y44" i="77"/>
  <c r="W44" i="77"/>
  <c r="U44" i="77"/>
  <c r="S44" i="77"/>
  <c r="Q44" i="77"/>
  <c r="O44" i="77"/>
  <c r="M44" i="77"/>
  <c r="K44" i="77"/>
  <c r="I44" i="77"/>
  <c r="G44" i="77"/>
  <c r="E44" i="77"/>
  <c r="AB43" i="77"/>
  <c r="AB67" i="77" s="1"/>
  <c r="C43" i="77"/>
  <c r="AC42" i="77"/>
  <c r="AA42" i="77"/>
  <c r="Y42" i="77"/>
  <c r="W42" i="77"/>
  <c r="U42" i="77"/>
  <c r="S42" i="77"/>
  <c r="Q42" i="77"/>
  <c r="O42" i="77"/>
  <c r="M42" i="77"/>
  <c r="K42" i="77"/>
  <c r="I42" i="77"/>
  <c r="G42" i="77"/>
  <c r="E42" i="77"/>
  <c r="AC41" i="77"/>
  <c r="AA41" i="77"/>
  <c r="Y41" i="77"/>
  <c r="W41" i="77"/>
  <c r="U41" i="77"/>
  <c r="S41" i="77"/>
  <c r="Q41" i="77"/>
  <c r="O41" i="77"/>
  <c r="M41" i="77"/>
  <c r="K41" i="77"/>
  <c r="I41" i="77"/>
  <c r="G41" i="77"/>
  <c r="E41" i="77"/>
  <c r="AC40" i="77"/>
  <c r="AA40" i="77"/>
  <c r="Y40" i="77"/>
  <c r="W40" i="77"/>
  <c r="U40" i="77"/>
  <c r="S40" i="77"/>
  <c r="Q40" i="77"/>
  <c r="O40" i="77"/>
  <c r="M40" i="77"/>
  <c r="K40" i="77"/>
  <c r="I40" i="77"/>
  <c r="G40" i="77"/>
  <c r="E40" i="77"/>
  <c r="AB39" i="77"/>
  <c r="AB66" i="77" s="1"/>
  <c r="C39" i="77"/>
  <c r="W39" i="77" s="1"/>
  <c r="AC38" i="77"/>
  <c r="AA38" i="77"/>
  <c r="Y38" i="77"/>
  <c r="W38" i="77"/>
  <c r="U38" i="77"/>
  <c r="S38" i="77"/>
  <c r="Q38" i="77"/>
  <c r="O38" i="77"/>
  <c r="M38" i="77"/>
  <c r="K38" i="77"/>
  <c r="I38" i="77"/>
  <c r="G38" i="77"/>
  <c r="E38" i="77"/>
  <c r="AC37" i="77"/>
  <c r="AA37" i="77"/>
  <c r="Y37" i="77"/>
  <c r="W37" i="77"/>
  <c r="U37" i="77"/>
  <c r="S37" i="77"/>
  <c r="Q37" i="77"/>
  <c r="O37" i="77"/>
  <c r="M37" i="77"/>
  <c r="K37" i="77"/>
  <c r="I37" i="77"/>
  <c r="G37" i="77"/>
  <c r="E37" i="77"/>
  <c r="AB36" i="77"/>
  <c r="C36" i="77"/>
  <c r="AC35" i="77"/>
  <c r="AA35" i="77"/>
  <c r="Y35" i="77"/>
  <c r="W35" i="77"/>
  <c r="U35" i="77"/>
  <c r="S35" i="77"/>
  <c r="Q35" i="77"/>
  <c r="O35" i="77"/>
  <c r="M35" i="77"/>
  <c r="K35" i="77"/>
  <c r="I35" i="77"/>
  <c r="G35" i="77"/>
  <c r="E35" i="77"/>
  <c r="AC34" i="77"/>
  <c r="AA34" i="77"/>
  <c r="Y34" i="77"/>
  <c r="W34" i="77"/>
  <c r="U34" i="77"/>
  <c r="S34" i="77"/>
  <c r="Q34" i="77"/>
  <c r="O34" i="77"/>
  <c r="M34" i="77"/>
  <c r="K34" i="77"/>
  <c r="I34" i="77"/>
  <c r="G34" i="77"/>
  <c r="E34" i="77"/>
  <c r="AC33" i="77"/>
  <c r="AA33" i="77"/>
  <c r="Y33" i="77"/>
  <c r="W33" i="77"/>
  <c r="U33" i="77"/>
  <c r="S33" i="77"/>
  <c r="Q33" i="77"/>
  <c r="O33" i="77"/>
  <c r="M33" i="77"/>
  <c r="K33" i="77"/>
  <c r="I33" i="77"/>
  <c r="G33" i="77"/>
  <c r="E33" i="77"/>
  <c r="AC32" i="77"/>
  <c r="AA32" i="77"/>
  <c r="Y32" i="77"/>
  <c r="W32" i="77"/>
  <c r="U32" i="77"/>
  <c r="S32" i="77"/>
  <c r="Q32" i="77"/>
  <c r="O32" i="77"/>
  <c r="M32" i="77"/>
  <c r="K32" i="77"/>
  <c r="I32" i="77"/>
  <c r="G32" i="77"/>
  <c r="E32" i="77"/>
  <c r="AB31" i="77"/>
  <c r="AB64" i="77" s="1"/>
  <c r="C31" i="77"/>
  <c r="AC30" i="77"/>
  <c r="AA30" i="77"/>
  <c r="Y30" i="77"/>
  <c r="W30" i="77"/>
  <c r="U30" i="77"/>
  <c r="S30" i="77"/>
  <c r="Q30" i="77"/>
  <c r="O30" i="77"/>
  <c r="M30" i="77"/>
  <c r="K30" i="77"/>
  <c r="I30" i="77"/>
  <c r="G30" i="77"/>
  <c r="E30" i="77"/>
  <c r="AC29" i="77"/>
  <c r="AA29" i="77"/>
  <c r="Y29" i="77"/>
  <c r="W29" i="77"/>
  <c r="U29" i="77"/>
  <c r="S29" i="77"/>
  <c r="Q29" i="77"/>
  <c r="O29" i="77"/>
  <c r="M29" i="77"/>
  <c r="K29" i="77"/>
  <c r="I29" i="77"/>
  <c r="G29" i="77"/>
  <c r="E29" i="77"/>
  <c r="AB28" i="77"/>
  <c r="C28" i="77"/>
  <c r="AC27" i="77"/>
  <c r="AA27" i="77"/>
  <c r="Y27" i="77"/>
  <c r="W27" i="77"/>
  <c r="U27" i="77"/>
  <c r="S27" i="77"/>
  <c r="Q27" i="77"/>
  <c r="O27" i="77"/>
  <c r="M27" i="77"/>
  <c r="K27" i="77"/>
  <c r="I27" i="77"/>
  <c r="G27" i="77"/>
  <c r="E27" i="77"/>
  <c r="AC26" i="77"/>
  <c r="AA26" i="77"/>
  <c r="Y26" i="77"/>
  <c r="W26" i="77"/>
  <c r="U26" i="77"/>
  <c r="S26" i="77"/>
  <c r="Q26" i="77"/>
  <c r="O26" i="77"/>
  <c r="M26" i="77"/>
  <c r="K26" i="77"/>
  <c r="I26" i="77"/>
  <c r="G26" i="77"/>
  <c r="E26" i="77"/>
  <c r="AC25" i="77"/>
  <c r="AA25" i="77"/>
  <c r="Y25" i="77"/>
  <c r="W25" i="77"/>
  <c r="U25" i="77"/>
  <c r="S25" i="77"/>
  <c r="Q25" i="77"/>
  <c r="O25" i="77"/>
  <c r="M25" i="77"/>
  <c r="K25" i="77"/>
  <c r="I25" i="77"/>
  <c r="G25" i="77"/>
  <c r="E25" i="77"/>
  <c r="AC24" i="77"/>
  <c r="AA24" i="77"/>
  <c r="Y24" i="77"/>
  <c r="W24" i="77"/>
  <c r="U24" i="77"/>
  <c r="S24" i="77"/>
  <c r="Q24" i="77"/>
  <c r="O24" i="77"/>
  <c r="M24" i="77"/>
  <c r="K24" i="77"/>
  <c r="I24" i="77"/>
  <c r="G24" i="77"/>
  <c r="E24" i="77"/>
  <c r="AC23" i="77"/>
  <c r="AA23" i="77"/>
  <c r="Y23" i="77"/>
  <c r="W23" i="77"/>
  <c r="U23" i="77"/>
  <c r="S23" i="77"/>
  <c r="Q23" i="77"/>
  <c r="O23" i="77"/>
  <c r="M23" i="77"/>
  <c r="K23" i="77"/>
  <c r="I23" i="77"/>
  <c r="G23" i="77"/>
  <c r="E23" i="77"/>
  <c r="AB22" i="77"/>
  <c r="C22" i="77"/>
  <c r="AC21" i="77"/>
  <c r="AA21" i="77"/>
  <c r="Y21" i="77"/>
  <c r="W21" i="77"/>
  <c r="U21" i="77"/>
  <c r="S21" i="77"/>
  <c r="Q21" i="77"/>
  <c r="O21" i="77"/>
  <c r="M21" i="77"/>
  <c r="K21" i="77"/>
  <c r="I21" i="77"/>
  <c r="G21" i="77"/>
  <c r="E21" i="77"/>
  <c r="AC20" i="77"/>
  <c r="AA20" i="77"/>
  <c r="Y20" i="77"/>
  <c r="W20" i="77"/>
  <c r="U20" i="77"/>
  <c r="S20" i="77"/>
  <c r="Q20" i="77"/>
  <c r="O20" i="77"/>
  <c r="M20" i="77"/>
  <c r="K20" i="77"/>
  <c r="I20" i="77"/>
  <c r="G20" i="77"/>
  <c r="E20" i="77"/>
  <c r="AB19" i="77"/>
  <c r="AB61" i="77" s="1"/>
  <c r="C19" i="77"/>
  <c r="AC18" i="77"/>
  <c r="AA18" i="77"/>
  <c r="Y18" i="77"/>
  <c r="W18" i="77"/>
  <c r="U18" i="77"/>
  <c r="S18" i="77"/>
  <c r="Q18" i="77"/>
  <c r="O18" i="77"/>
  <c r="M18" i="77"/>
  <c r="K18" i="77"/>
  <c r="I18" i="77"/>
  <c r="G18" i="77"/>
  <c r="E18" i="77"/>
  <c r="AC17" i="77"/>
  <c r="AA17" i="77"/>
  <c r="Y17" i="77"/>
  <c r="W17" i="77"/>
  <c r="U17" i="77"/>
  <c r="S17" i="77"/>
  <c r="Q17" i="77"/>
  <c r="O17" i="77"/>
  <c r="M17" i="77"/>
  <c r="K17" i="77"/>
  <c r="I17" i="77"/>
  <c r="G17" i="77"/>
  <c r="E17" i="77"/>
  <c r="AC16" i="77"/>
  <c r="AA16" i="77"/>
  <c r="Y16" i="77"/>
  <c r="W16" i="77"/>
  <c r="U16" i="77"/>
  <c r="S16" i="77"/>
  <c r="Q16" i="77"/>
  <c r="O16" i="77"/>
  <c r="M16" i="77"/>
  <c r="K16" i="77"/>
  <c r="I16" i="77"/>
  <c r="G16" i="77"/>
  <c r="E16" i="77"/>
  <c r="AC15" i="77"/>
  <c r="AA15" i="77"/>
  <c r="Y15" i="77"/>
  <c r="W15" i="77"/>
  <c r="U15" i="77"/>
  <c r="S15" i="77"/>
  <c r="Q15" i="77"/>
  <c r="O15" i="77"/>
  <c r="M15" i="77"/>
  <c r="K15" i="77"/>
  <c r="I15" i="77"/>
  <c r="G15" i="77"/>
  <c r="E15" i="77"/>
  <c r="AB14" i="77"/>
  <c r="C14" i="77"/>
  <c r="AC13" i="77"/>
  <c r="AA13" i="77"/>
  <c r="Y13" i="77"/>
  <c r="W13" i="77"/>
  <c r="U13" i="77"/>
  <c r="S13" i="77"/>
  <c r="Q13" i="77"/>
  <c r="O13" i="77"/>
  <c r="M13" i="77"/>
  <c r="K13" i="77"/>
  <c r="I13" i="77"/>
  <c r="G13" i="77"/>
  <c r="E13" i="77"/>
  <c r="AC12" i="77"/>
  <c r="AA12" i="77"/>
  <c r="Y12" i="77"/>
  <c r="W12" i="77"/>
  <c r="U12" i="77"/>
  <c r="S12" i="77"/>
  <c r="Q12" i="77"/>
  <c r="O12" i="77"/>
  <c r="M12" i="77"/>
  <c r="K12" i="77"/>
  <c r="I12" i="77"/>
  <c r="G12" i="77"/>
  <c r="E12" i="77"/>
  <c r="AC11" i="77"/>
  <c r="AA11" i="77"/>
  <c r="Y11" i="77"/>
  <c r="W11" i="77"/>
  <c r="U11" i="77"/>
  <c r="S11" i="77"/>
  <c r="Q11" i="77"/>
  <c r="O11" i="77"/>
  <c r="M11" i="77"/>
  <c r="K11" i="77"/>
  <c r="I11" i="77"/>
  <c r="G11" i="77"/>
  <c r="E11" i="77"/>
  <c r="AB10" i="77"/>
  <c r="C10" i="77"/>
  <c r="AC9" i="77"/>
  <c r="AA9" i="77"/>
  <c r="Y9" i="77"/>
  <c r="W9" i="77"/>
  <c r="U9" i="77"/>
  <c r="S9" i="77"/>
  <c r="Q9" i="77"/>
  <c r="O9" i="77"/>
  <c r="M9" i="77"/>
  <c r="K9" i="77"/>
  <c r="I9" i="77"/>
  <c r="G9" i="77"/>
  <c r="E9" i="77"/>
  <c r="AB8" i="77"/>
  <c r="C8" i="77"/>
  <c r="AC7" i="77"/>
  <c r="AA7" i="77"/>
  <c r="Y7" i="77"/>
  <c r="W7" i="77"/>
  <c r="U7" i="77"/>
  <c r="S7" i="77"/>
  <c r="Q7" i="77"/>
  <c r="O7" i="77"/>
  <c r="M7" i="77"/>
  <c r="K7" i="77"/>
  <c r="I7" i="77"/>
  <c r="G7" i="77"/>
  <c r="E7" i="77"/>
  <c r="AC6" i="77"/>
  <c r="AA6" i="77"/>
  <c r="Y6" i="77"/>
  <c r="W6" i="77"/>
  <c r="U6" i="77"/>
  <c r="S6" i="77"/>
  <c r="Q6" i="77"/>
  <c r="O6" i="77"/>
  <c r="M6" i="77"/>
  <c r="K6" i="77"/>
  <c r="I6" i="77"/>
  <c r="G6" i="77"/>
  <c r="E6" i="77"/>
  <c r="AC5" i="77"/>
  <c r="AA5" i="77"/>
  <c r="Y5" i="77"/>
  <c r="W5" i="77"/>
  <c r="U5" i="77"/>
  <c r="S5" i="77"/>
  <c r="Q5" i="77"/>
  <c r="O5" i="77"/>
  <c r="M5" i="77"/>
  <c r="K5" i="77"/>
  <c r="I5" i="77"/>
  <c r="G5" i="77"/>
  <c r="E5" i="77"/>
  <c r="AC4" i="77"/>
  <c r="AA4" i="77"/>
  <c r="Y4" i="77"/>
  <c r="W4" i="77"/>
  <c r="U4" i="77"/>
  <c r="S4" i="77"/>
  <c r="Q4" i="77"/>
  <c r="O4" i="77"/>
  <c r="M4" i="77"/>
  <c r="K4" i="77"/>
  <c r="I4" i="77"/>
  <c r="G4" i="77"/>
  <c r="E4" i="77"/>
  <c r="AC3" i="77"/>
  <c r="AA3" i="77"/>
  <c r="Y3" i="77"/>
  <c r="W3" i="77"/>
  <c r="U3" i="77"/>
  <c r="S3" i="77"/>
  <c r="Q3" i="77"/>
  <c r="O3" i="77"/>
  <c r="M3" i="77"/>
  <c r="K3" i="77"/>
  <c r="I3" i="77"/>
  <c r="G3" i="77"/>
  <c r="E3" i="77"/>
  <c r="AB2" i="77"/>
  <c r="C2" i="77"/>
  <c r="Z53" i="77"/>
  <c r="X53" i="77"/>
  <c r="T53" i="77"/>
  <c r="R53" i="77"/>
  <c r="P53" i="77"/>
  <c r="N53" i="77"/>
  <c r="L53" i="77"/>
  <c r="J53" i="77"/>
  <c r="H53" i="77"/>
  <c r="F53" i="77"/>
  <c r="D53" i="77"/>
  <c r="Z39" i="77"/>
  <c r="X39" i="77"/>
  <c r="T39" i="77"/>
  <c r="R39" i="77"/>
  <c r="P39" i="77"/>
  <c r="N39" i="77"/>
  <c r="L39" i="77"/>
  <c r="J39" i="77"/>
  <c r="H39" i="77"/>
  <c r="F39" i="77"/>
  <c r="D39" i="77"/>
  <c r="D66" i="77" s="1"/>
  <c r="Z22" i="77"/>
  <c r="X22" i="77"/>
  <c r="T22" i="77"/>
  <c r="R22" i="77"/>
  <c r="P22" i="77"/>
  <c r="N22" i="77"/>
  <c r="L22" i="77"/>
  <c r="J22" i="77"/>
  <c r="H22" i="77"/>
  <c r="F22" i="77"/>
  <c r="D22" i="77"/>
  <c r="D62" i="77" s="1"/>
  <c r="D14" i="77"/>
  <c r="F14" i="77"/>
  <c r="H14" i="77"/>
  <c r="Z2" i="77"/>
  <c r="X2" i="77"/>
  <c r="T2" i="77"/>
  <c r="R2" i="77"/>
  <c r="P2" i="77"/>
  <c r="N2" i="77"/>
  <c r="L2" i="77"/>
  <c r="J2" i="77"/>
  <c r="H2" i="77"/>
  <c r="F2" i="77"/>
  <c r="D2" i="77"/>
  <c r="D57" i="77" s="1"/>
  <c r="Z8" i="77"/>
  <c r="X8" i="77"/>
  <c r="T8" i="77"/>
  <c r="T58" i="77" s="1"/>
  <c r="R8" i="77"/>
  <c r="R58" i="77" s="1"/>
  <c r="P8" i="77"/>
  <c r="P58" i="77" s="1"/>
  <c r="N8" i="77"/>
  <c r="N58" i="77" s="1"/>
  <c r="L8" i="77"/>
  <c r="L58" i="77" s="1"/>
  <c r="J8" i="77"/>
  <c r="J58" i="77" s="1"/>
  <c r="H8" i="77"/>
  <c r="H58" i="77" s="1"/>
  <c r="F8" i="77"/>
  <c r="F58" i="77" s="1"/>
  <c r="D8" i="77"/>
  <c r="D58" i="77" s="1"/>
  <c r="N22" i="41"/>
  <c r="N21" i="41"/>
  <c r="N20" i="41"/>
  <c r="E14" i="77" l="1"/>
  <c r="D60" i="77"/>
  <c r="E8" i="77"/>
  <c r="Q8" i="77"/>
  <c r="E22" i="77"/>
  <c r="Q22" i="77"/>
  <c r="G39" i="77"/>
  <c r="O39" i="77"/>
  <c r="G53" i="77"/>
  <c r="O53" i="77"/>
  <c r="C95" i="105"/>
  <c r="H95" i="105" s="1"/>
  <c r="L36" i="113" s="1"/>
  <c r="C95" i="106"/>
  <c r="H95" i="106" s="1"/>
  <c r="L35" i="113" s="1"/>
  <c r="C95" i="107"/>
  <c r="H95" i="107" s="1"/>
  <c r="L34" i="113" s="1"/>
  <c r="C95" i="108"/>
  <c r="H95" i="108" s="1"/>
  <c r="L33" i="113" s="1"/>
  <c r="C95" i="112"/>
  <c r="H95" i="112" s="1"/>
  <c r="L30" i="113" s="1"/>
  <c r="C95" i="110"/>
  <c r="H95" i="110" s="1"/>
  <c r="L29" i="113" s="1"/>
  <c r="C95" i="109"/>
  <c r="H95" i="109" s="1"/>
  <c r="L32" i="113" s="1"/>
  <c r="C95" i="83"/>
  <c r="H95" i="83" s="1"/>
  <c r="L28" i="113" s="1"/>
  <c r="C95" i="93"/>
  <c r="H95" i="93" s="1"/>
  <c r="L25" i="113" s="1"/>
  <c r="C95" i="111"/>
  <c r="H95" i="111" s="1"/>
  <c r="L31" i="113" s="1"/>
  <c r="C95" i="100"/>
  <c r="H95" i="100" s="1"/>
  <c r="L19" i="113" s="1"/>
  <c r="C95" i="87"/>
  <c r="H95" i="87" s="1"/>
  <c r="L14" i="113" s="1"/>
  <c r="C95" i="97"/>
  <c r="H95" i="97" s="1"/>
  <c r="L22" i="113" s="1"/>
  <c r="C95" i="102"/>
  <c r="H95" i="102" s="1"/>
  <c r="L17" i="113" s="1"/>
  <c r="C95" i="101"/>
  <c r="H95" i="101" s="1"/>
  <c r="L18" i="113" s="1"/>
  <c r="C95" i="99"/>
  <c r="H95" i="99" s="1"/>
  <c r="L20" i="113" s="1"/>
  <c r="C95" i="94"/>
  <c r="H95" i="94" s="1"/>
  <c r="L16" i="113" s="1"/>
  <c r="C95" i="85"/>
  <c r="H95" i="85" s="1"/>
  <c r="L15" i="113" s="1"/>
  <c r="C95" i="89"/>
  <c r="H95" i="89" s="1"/>
  <c r="L12" i="113" s="1"/>
  <c r="C95" i="98"/>
  <c r="H95" i="98" s="1"/>
  <c r="L21" i="113" s="1"/>
  <c r="C95" i="84"/>
  <c r="H95" i="84" s="1"/>
  <c r="L9" i="113" s="1"/>
  <c r="C95" i="82"/>
  <c r="H95" i="82" s="1"/>
  <c r="L8" i="113" s="1"/>
  <c r="C95" i="88"/>
  <c r="H95" i="88" s="1"/>
  <c r="L13" i="113" s="1"/>
  <c r="C95" i="96"/>
  <c r="H95" i="96" s="1"/>
  <c r="L23" i="113" s="1"/>
  <c r="C95" i="90"/>
  <c r="H95" i="90" s="1"/>
  <c r="L11" i="113" s="1"/>
  <c r="C95" i="81"/>
  <c r="H95" i="81" s="1"/>
  <c r="L7" i="113" s="1"/>
  <c r="C95" i="95"/>
  <c r="H95" i="95" s="1"/>
  <c r="L24" i="113" s="1"/>
  <c r="C95" i="91"/>
  <c r="H95" i="91" s="1"/>
  <c r="L27" i="113" s="1"/>
  <c r="C95" i="80"/>
  <c r="H95" i="80" s="1"/>
  <c r="L6" i="113" s="1"/>
  <c r="C95" i="92"/>
  <c r="H95" i="92" s="1"/>
  <c r="L26" i="113" s="1"/>
  <c r="C95" i="86"/>
  <c r="H95" i="86" s="1"/>
  <c r="L10" i="113" s="1"/>
  <c r="I8" i="77"/>
  <c r="U8" i="77"/>
  <c r="AC8" i="77"/>
  <c r="AC22" i="77"/>
  <c r="C96" i="105"/>
  <c r="H96" i="105" s="1"/>
  <c r="M36" i="113" s="1"/>
  <c r="C96" i="111"/>
  <c r="H96" i="111" s="1"/>
  <c r="M31" i="113" s="1"/>
  <c r="C96" i="91"/>
  <c r="H96" i="91" s="1"/>
  <c r="M27" i="113" s="1"/>
  <c r="C96" i="109"/>
  <c r="H96" i="109" s="1"/>
  <c r="M32" i="113" s="1"/>
  <c r="C96" i="83"/>
  <c r="H96" i="83" s="1"/>
  <c r="M28" i="113" s="1"/>
  <c r="C96" i="110"/>
  <c r="H96" i="110" s="1"/>
  <c r="M29" i="113" s="1"/>
  <c r="C96" i="98"/>
  <c r="H96" i="98" s="1"/>
  <c r="M21" i="113" s="1"/>
  <c r="C96" i="94"/>
  <c r="H96" i="94" s="1"/>
  <c r="M16" i="113" s="1"/>
  <c r="C96" i="92"/>
  <c r="H96" i="92" s="1"/>
  <c r="M26" i="113" s="1"/>
  <c r="C96" i="93"/>
  <c r="H96" i="93" s="1"/>
  <c r="M25" i="113" s="1"/>
  <c r="C96" i="97"/>
  <c r="H96" i="97" s="1"/>
  <c r="M22" i="113" s="1"/>
  <c r="C96" i="102"/>
  <c r="H96" i="102" s="1"/>
  <c r="M17" i="113" s="1"/>
  <c r="C96" i="107"/>
  <c r="H96" i="107" s="1"/>
  <c r="M34" i="113" s="1"/>
  <c r="C96" i="108"/>
  <c r="H96" i="108" s="1"/>
  <c r="M33" i="113" s="1"/>
  <c r="C96" i="101"/>
  <c r="H96" i="101" s="1"/>
  <c r="M18" i="113" s="1"/>
  <c r="C96" i="86"/>
  <c r="H96" i="86" s="1"/>
  <c r="M10" i="113" s="1"/>
  <c r="C96" i="112"/>
  <c r="H96" i="112" s="1"/>
  <c r="M30" i="113" s="1"/>
  <c r="C96" i="95"/>
  <c r="H96" i="95" s="1"/>
  <c r="M24" i="113" s="1"/>
  <c r="C96" i="96"/>
  <c r="H96" i="96" s="1"/>
  <c r="M23" i="113" s="1"/>
  <c r="C96" i="80"/>
  <c r="H96" i="80" s="1"/>
  <c r="M6" i="113" s="1"/>
  <c r="C96" i="82"/>
  <c r="H96" i="82" s="1"/>
  <c r="M8" i="113" s="1"/>
  <c r="C96" i="81"/>
  <c r="H96" i="81" s="1"/>
  <c r="M7" i="113" s="1"/>
  <c r="C96" i="87"/>
  <c r="H96" i="87" s="1"/>
  <c r="M14" i="113" s="1"/>
  <c r="C96" i="85"/>
  <c r="H96" i="85" s="1"/>
  <c r="M15" i="113" s="1"/>
  <c r="C96" i="84"/>
  <c r="H96" i="84" s="1"/>
  <c r="M9" i="113" s="1"/>
  <c r="C96" i="100"/>
  <c r="H96" i="100" s="1"/>
  <c r="M19" i="113" s="1"/>
  <c r="C96" i="90"/>
  <c r="H96" i="90" s="1"/>
  <c r="M11" i="113" s="1"/>
  <c r="C96" i="106"/>
  <c r="H96" i="106" s="1"/>
  <c r="M35" i="113" s="1"/>
  <c r="C96" i="88"/>
  <c r="H96" i="88" s="1"/>
  <c r="M13" i="113" s="1"/>
  <c r="C96" i="89"/>
  <c r="H96" i="89" s="1"/>
  <c r="M12" i="113" s="1"/>
  <c r="C96" i="99"/>
  <c r="H96" i="99" s="1"/>
  <c r="M20" i="113" s="1"/>
  <c r="C102" i="105"/>
  <c r="C102" i="106"/>
  <c r="C102" i="108"/>
  <c r="C102" i="110"/>
  <c r="C102" i="111"/>
  <c r="C102" i="91"/>
  <c r="C102" i="83"/>
  <c r="C102" i="92"/>
  <c r="C102" i="107"/>
  <c r="C102" i="93"/>
  <c r="C102" i="95"/>
  <c r="C102" i="96"/>
  <c r="C102" i="97"/>
  <c r="C102" i="98"/>
  <c r="C102" i="94"/>
  <c r="C102" i="100"/>
  <c r="C102" i="87"/>
  <c r="C102" i="112"/>
  <c r="C102" i="99"/>
  <c r="C102" i="109"/>
  <c r="C102" i="88"/>
  <c r="C102" i="82"/>
  <c r="C102" i="81"/>
  <c r="C102" i="85"/>
  <c r="C102" i="86"/>
  <c r="C102" i="80"/>
  <c r="C102" i="89"/>
  <c r="C102" i="101"/>
  <c r="C102" i="90"/>
  <c r="C102" i="102"/>
  <c r="C102" i="84"/>
  <c r="C90" i="109"/>
  <c r="C90" i="83"/>
  <c r="C90" i="110"/>
  <c r="C90" i="106"/>
  <c r="C90" i="96"/>
  <c r="C90" i="97"/>
  <c r="C90" i="102"/>
  <c r="C90" i="99"/>
  <c r="C90" i="85"/>
  <c r="C90" i="84"/>
  <c r="C90" i="105"/>
  <c r="C90" i="93"/>
  <c r="C90" i="111"/>
  <c r="C90" i="91"/>
  <c r="C90" i="101"/>
  <c r="C90" i="88"/>
  <c r="C90" i="92"/>
  <c r="C90" i="100"/>
  <c r="C90" i="87"/>
  <c r="C90" i="90"/>
  <c r="C90" i="86"/>
  <c r="C90" i="95"/>
  <c r="C90" i="107"/>
  <c r="C90" i="108"/>
  <c r="C90" i="82"/>
  <c r="C90" i="80"/>
  <c r="C90" i="81"/>
  <c r="C90" i="98"/>
  <c r="C90" i="112"/>
  <c r="C90" i="94"/>
  <c r="C90" i="89"/>
  <c r="U22" i="77"/>
  <c r="C100" i="105"/>
  <c r="C100" i="92"/>
  <c r="C100" i="106"/>
  <c r="C100" i="108"/>
  <c r="C100" i="110"/>
  <c r="C100" i="97"/>
  <c r="C100" i="111"/>
  <c r="C100" i="91"/>
  <c r="C100" i="99"/>
  <c r="C100" i="85"/>
  <c r="H100" i="85" s="1"/>
  <c r="R15" i="113" s="1"/>
  <c r="C100" i="107"/>
  <c r="C100" i="83"/>
  <c r="C100" i="95"/>
  <c r="C100" i="101"/>
  <c r="H100" i="101" s="1"/>
  <c r="R18" i="113" s="1"/>
  <c r="C100" i="90"/>
  <c r="H100" i="90" s="1"/>
  <c r="R11" i="113" s="1"/>
  <c r="C100" i="86"/>
  <c r="H100" i="86" s="1"/>
  <c r="R10" i="113" s="1"/>
  <c r="C100" i="82"/>
  <c r="H100" i="82" s="1"/>
  <c r="R8" i="113" s="1"/>
  <c r="C100" i="98"/>
  <c r="C100" i="94"/>
  <c r="H100" i="94" s="1"/>
  <c r="R16" i="113" s="1"/>
  <c r="C100" i="109"/>
  <c r="C100" i="96"/>
  <c r="C100" i="100"/>
  <c r="C100" i="89"/>
  <c r="H100" i="89" s="1"/>
  <c r="R12" i="113" s="1"/>
  <c r="C100" i="80"/>
  <c r="H100" i="80" s="1"/>
  <c r="R6" i="113" s="1"/>
  <c r="C100" i="112"/>
  <c r="C100" i="93"/>
  <c r="C100" i="84"/>
  <c r="H100" i="84" s="1"/>
  <c r="R9" i="113" s="1"/>
  <c r="C100" i="81"/>
  <c r="H100" i="81" s="1"/>
  <c r="R7" i="113" s="1"/>
  <c r="C100" i="87"/>
  <c r="H100" i="87" s="1"/>
  <c r="R14" i="113" s="1"/>
  <c r="C100" i="102"/>
  <c r="H100" i="102" s="1"/>
  <c r="R17" i="113" s="1"/>
  <c r="C100" i="88"/>
  <c r="H100" i="88" s="1"/>
  <c r="R13" i="113" s="1"/>
  <c r="M8" i="77"/>
  <c r="I14" i="77"/>
  <c r="Y22" i="77"/>
  <c r="C92" i="107"/>
  <c r="C92" i="112"/>
  <c r="C92" i="109"/>
  <c r="C92" i="83"/>
  <c r="C92" i="93"/>
  <c r="C92" i="111"/>
  <c r="C92" i="91"/>
  <c r="C92" i="108"/>
  <c r="C92" i="100"/>
  <c r="C92" i="87"/>
  <c r="C92" i="105"/>
  <c r="C92" i="92"/>
  <c r="C92" i="95"/>
  <c r="C92" i="96"/>
  <c r="C92" i="97"/>
  <c r="C92" i="102"/>
  <c r="C92" i="110"/>
  <c r="C92" i="101"/>
  <c r="C92" i="84"/>
  <c r="C92" i="82"/>
  <c r="C92" i="94"/>
  <c r="C92" i="85"/>
  <c r="C92" i="90"/>
  <c r="C92" i="98"/>
  <c r="C92" i="99"/>
  <c r="C92" i="80"/>
  <c r="C92" i="88"/>
  <c r="C92" i="81"/>
  <c r="C92" i="89"/>
  <c r="C92" i="86"/>
  <c r="C92" i="106"/>
  <c r="C99" i="105"/>
  <c r="H99" i="105" s="1"/>
  <c r="Q36" i="113" s="1"/>
  <c r="C99" i="107"/>
  <c r="H99" i="107" s="1"/>
  <c r="Q34" i="113" s="1"/>
  <c r="C99" i="111"/>
  <c r="H99" i="111" s="1"/>
  <c r="Q31" i="113" s="1"/>
  <c r="C99" i="112"/>
  <c r="H99" i="112" s="1"/>
  <c r="Q30" i="113" s="1"/>
  <c r="C99" i="91"/>
  <c r="H99" i="91" s="1"/>
  <c r="Q27" i="113" s="1"/>
  <c r="C99" i="96"/>
  <c r="H99" i="96" s="1"/>
  <c r="Q23" i="113" s="1"/>
  <c r="C99" i="92"/>
  <c r="H99" i="92" s="1"/>
  <c r="Q26" i="113" s="1"/>
  <c r="C99" i="106"/>
  <c r="H99" i="106" s="1"/>
  <c r="Q35" i="113" s="1"/>
  <c r="C99" i="98"/>
  <c r="H99" i="98" s="1"/>
  <c r="Q21" i="113" s="1"/>
  <c r="C99" i="94"/>
  <c r="H99" i="94" s="1"/>
  <c r="Q16" i="113" s="1"/>
  <c r="C99" i="100"/>
  <c r="H99" i="100" s="1"/>
  <c r="Q19" i="113" s="1"/>
  <c r="C99" i="87"/>
  <c r="H99" i="87" s="1"/>
  <c r="Q14" i="113" s="1"/>
  <c r="C99" i="89"/>
  <c r="H99" i="89" s="1"/>
  <c r="Q12" i="113" s="1"/>
  <c r="C99" i="83"/>
  <c r="H99" i="83" s="1"/>
  <c r="Q28" i="113" s="1"/>
  <c r="C99" i="97"/>
  <c r="H99" i="97" s="1"/>
  <c r="Q22" i="113" s="1"/>
  <c r="C99" i="99"/>
  <c r="H99" i="99" s="1"/>
  <c r="Q20" i="113" s="1"/>
  <c r="C99" i="108"/>
  <c r="H99" i="108" s="1"/>
  <c r="Q33" i="113" s="1"/>
  <c r="C99" i="102"/>
  <c r="H99" i="102" s="1"/>
  <c r="Q17" i="113" s="1"/>
  <c r="C99" i="85"/>
  <c r="H99" i="85" s="1"/>
  <c r="Q15" i="113" s="1"/>
  <c r="C99" i="82"/>
  <c r="H99" i="82" s="1"/>
  <c r="Q8" i="113" s="1"/>
  <c r="C99" i="95"/>
  <c r="H99" i="95" s="1"/>
  <c r="Q24" i="113" s="1"/>
  <c r="C99" i="110"/>
  <c r="H99" i="110" s="1"/>
  <c r="Q29" i="113" s="1"/>
  <c r="C99" i="93"/>
  <c r="H99" i="93" s="1"/>
  <c r="Q25" i="113" s="1"/>
  <c r="C99" i="90"/>
  <c r="H99" i="90" s="1"/>
  <c r="Q11" i="113" s="1"/>
  <c r="C99" i="80"/>
  <c r="H99" i="80" s="1"/>
  <c r="Q6" i="113" s="1"/>
  <c r="C99" i="86"/>
  <c r="H99" i="86" s="1"/>
  <c r="Q10" i="113" s="1"/>
  <c r="C99" i="84"/>
  <c r="H99" i="84" s="1"/>
  <c r="Q9" i="113" s="1"/>
  <c r="C99" i="88"/>
  <c r="H99" i="88" s="1"/>
  <c r="Q13" i="113" s="1"/>
  <c r="C99" i="101"/>
  <c r="H99" i="101" s="1"/>
  <c r="Q18" i="113" s="1"/>
  <c r="C99" i="81"/>
  <c r="H99" i="81" s="1"/>
  <c r="Q7" i="113" s="1"/>
  <c r="C99" i="109"/>
  <c r="H99" i="109" s="1"/>
  <c r="Q32" i="113" s="1"/>
  <c r="C101" i="105"/>
  <c r="H101" i="105" s="1"/>
  <c r="S36" i="113" s="1"/>
  <c r="C101" i="109"/>
  <c r="H101" i="109" s="1"/>
  <c r="S32" i="113" s="1"/>
  <c r="C101" i="83"/>
  <c r="H101" i="83" s="1"/>
  <c r="S28" i="113" s="1"/>
  <c r="C101" i="92"/>
  <c r="H101" i="92" s="1"/>
  <c r="S26" i="113" s="1"/>
  <c r="C101" i="112"/>
  <c r="H101" i="112" s="1"/>
  <c r="S30" i="113" s="1"/>
  <c r="C101" i="102"/>
  <c r="H101" i="102" s="1"/>
  <c r="S17" i="113" s="1"/>
  <c r="C101" i="110"/>
  <c r="H101" i="110" s="1"/>
  <c r="S29" i="113" s="1"/>
  <c r="C101" i="91"/>
  <c r="H101" i="91" s="1"/>
  <c r="S27" i="113" s="1"/>
  <c r="C101" i="99"/>
  <c r="H101" i="99" s="1"/>
  <c r="S20" i="113" s="1"/>
  <c r="C101" i="85"/>
  <c r="H101" i="85" s="1"/>
  <c r="S15" i="113" s="1"/>
  <c r="C101" i="84"/>
  <c r="H101" i="84" s="1"/>
  <c r="S9" i="113" s="1"/>
  <c r="C101" i="81"/>
  <c r="H101" i="81" s="1"/>
  <c r="S7" i="113" s="1"/>
  <c r="C101" i="107"/>
  <c r="H101" i="107" s="1"/>
  <c r="S34" i="113" s="1"/>
  <c r="C101" i="111"/>
  <c r="H101" i="111" s="1"/>
  <c r="S31" i="113" s="1"/>
  <c r="C101" i="95"/>
  <c r="H101" i="95" s="1"/>
  <c r="S24" i="113" s="1"/>
  <c r="C101" i="96"/>
  <c r="H101" i="96" s="1"/>
  <c r="S23" i="113" s="1"/>
  <c r="C101" i="101"/>
  <c r="H101" i="101" s="1"/>
  <c r="S18" i="113" s="1"/>
  <c r="C101" i="89"/>
  <c r="H101" i="89" s="1"/>
  <c r="S12" i="113" s="1"/>
  <c r="C101" i="86"/>
  <c r="H101" i="86" s="1"/>
  <c r="S10" i="113" s="1"/>
  <c r="C101" i="80"/>
  <c r="H101" i="80" s="1"/>
  <c r="S6" i="113" s="1"/>
  <c r="C101" i="108"/>
  <c r="H101" i="108" s="1"/>
  <c r="S33" i="113" s="1"/>
  <c r="C101" i="94"/>
  <c r="H101" i="94" s="1"/>
  <c r="S16" i="113" s="1"/>
  <c r="C101" i="82"/>
  <c r="H101" i="82" s="1"/>
  <c r="S8" i="113" s="1"/>
  <c r="C101" i="100"/>
  <c r="H101" i="100" s="1"/>
  <c r="S19" i="113" s="1"/>
  <c r="C101" i="87"/>
  <c r="H101" i="87" s="1"/>
  <c r="S14" i="113" s="1"/>
  <c r="C101" i="90"/>
  <c r="H101" i="90" s="1"/>
  <c r="S11" i="113" s="1"/>
  <c r="C101" i="106"/>
  <c r="H101" i="106" s="1"/>
  <c r="S35" i="113" s="1"/>
  <c r="C101" i="97"/>
  <c r="H101" i="97" s="1"/>
  <c r="S22" i="113" s="1"/>
  <c r="C101" i="93"/>
  <c r="H101" i="93" s="1"/>
  <c r="S25" i="113" s="1"/>
  <c r="C101" i="98"/>
  <c r="H101" i="98" s="1"/>
  <c r="S21" i="113" s="1"/>
  <c r="C101" i="88"/>
  <c r="H101" i="88" s="1"/>
  <c r="S13" i="113" s="1"/>
  <c r="C97" i="105"/>
  <c r="H97" i="105" s="1"/>
  <c r="O36" i="113" s="1"/>
  <c r="C97" i="106"/>
  <c r="H97" i="106" s="1"/>
  <c r="O35" i="113" s="1"/>
  <c r="C97" i="108"/>
  <c r="H97" i="108" s="1"/>
  <c r="O33" i="113" s="1"/>
  <c r="C97" i="110"/>
  <c r="H97" i="110" s="1"/>
  <c r="O29" i="113" s="1"/>
  <c r="C97" i="92"/>
  <c r="H97" i="92" s="1"/>
  <c r="O26" i="113" s="1"/>
  <c r="C97" i="111"/>
  <c r="H97" i="111" s="1"/>
  <c r="O31" i="113" s="1"/>
  <c r="C97" i="91"/>
  <c r="H97" i="91" s="1"/>
  <c r="O27" i="113" s="1"/>
  <c r="C97" i="112"/>
  <c r="H97" i="112" s="1"/>
  <c r="O30" i="113" s="1"/>
  <c r="C97" i="93"/>
  <c r="H97" i="93" s="1"/>
  <c r="O25" i="113" s="1"/>
  <c r="C97" i="95"/>
  <c r="H97" i="95" s="1"/>
  <c r="O24" i="113" s="1"/>
  <c r="C97" i="99"/>
  <c r="H97" i="99" s="1"/>
  <c r="O20" i="113" s="1"/>
  <c r="C97" i="85"/>
  <c r="H97" i="85" s="1"/>
  <c r="O15" i="113" s="1"/>
  <c r="C97" i="96"/>
  <c r="H97" i="96" s="1"/>
  <c r="O23" i="113" s="1"/>
  <c r="C97" i="101"/>
  <c r="H97" i="101" s="1"/>
  <c r="O18" i="113" s="1"/>
  <c r="C97" i="90"/>
  <c r="H97" i="90" s="1"/>
  <c r="O11" i="113" s="1"/>
  <c r="C97" i="86"/>
  <c r="H97" i="86" s="1"/>
  <c r="O10" i="113" s="1"/>
  <c r="C97" i="82"/>
  <c r="H97" i="82" s="1"/>
  <c r="O8" i="113" s="1"/>
  <c r="C97" i="107"/>
  <c r="H97" i="107" s="1"/>
  <c r="O34" i="113" s="1"/>
  <c r="C97" i="98"/>
  <c r="H97" i="98" s="1"/>
  <c r="O21" i="113" s="1"/>
  <c r="C97" i="94"/>
  <c r="H97" i="94" s="1"/>
  <c r="O16" i="113" s="1"/>
  <c r="C97" i="109"/>
  <c r="H97" i="109" s="1"/>
  <c r="O32" i="113" s="1"/>
  <c r="C97" i="83"/>
  <c r="H97" i="83" s="1"/>
  <c r="O28" i="113" s="1"/>
  <c r="C97" i="102"/>
  <c r="H97" i="102" s="1"/>
  <c r="O17" i="113" s="1"/>
  <c r="C97" i="87"/>
  <c r="H97" i="87" s="1"/>
  <c r="O14" i="113" s="1"/>
  <c r="C97" i="84"/>
  <c r="H97" i="84" s="1"/>
  <c r="O9" i="113" s="1"/>
  <c r="C97" i="97"/>
  <c r="H97" i="97" s="1"/>
  <c r="O22" i="113" s="1"/>
  <c r="C97" i="88"/>
  <c r="H97" i="88" s="1"/>
  <c r="O13" i="113" s="1"/>
  <c r="C97" i="100"/>
  <c r="H97" i="100" s="1"/>
  <c r="O19" i="113" s="1"/>
  <c r="C97" i="89"/>
  <c r="H97" i="89" s="1"/>
  <c r="O12" i="113" s="1"/>
  <c r="C97" i="80"/>
  <c r="H97" i="80" s="1"/>
  <c r="O6" i="113" s="1"/>
  <c r="C97" i="81"/>
  <c r="H97" i="81" s="1"/>
  <c r="O7" i="113" s="1"/>
  <c r="C98" i="107"/>
  <c r="H98" i="107" s="1"/>
  <c r="P34" i="113" s="1"/>
  <c r="C98" i="111"/>
  <c r="H98" i="111" s="1"/>
  <c r="P31" i="113" s="1"/>
  <c r="C98" i="112"/>
  <c r="H98" i="112" s="1"/>
  <c r="P30" i="113" s="1"/>
  <c r="C98" i="91"/>
  <c r="H98" i="91" s="1"/>
  <c r="P27" i="113" s="1"/>
  <c r="C98" i="109"/>
  <c r="H98" i="109" s="1"/>
  <c r="P32" i="113" s="1"/>
  <c r="C98" i="83"/>
  <c r="H98" i="83" s="1"/>
  <c r="P28" i="113" s="1"/>
  <c r="C98" i="93"/>
  <c r="H98" i="93" s="1"/>
  <c r="P25" i="113" s="1"/>
  <c r="C98" i="105"/>
  <c r="H98" i="105" s="1"/>
  <c r="P36" i="113" s="1"/>
  <c r="C98" i="106"/>
  <c r="H98" i="106" s="1"/>
  <c r="P35" i="113" s="1"/>
  <c r="C98" i="108"/>
  <c r="H98" i="108" s="1"/>
  <c r="P33" i="113" s="1"/>
  <c r="C98" i="110"/>
  <c r="H98" i="110" s="1"/>
  <c r="P29" i="113" s="1"/>
  <c r="C98" i="100"/>
  <c r="H98" i="100" s="1"/>
  <c r="P19" i="113" s="1"/>
  <c r="C98" i="87"/>
  <c r="H98" i="87" s="1"/>
  <c r="P14" i="113" s="1"/>
  <c r="C98" i="97"/>
  <c r="H98" i="97" s="1"/>
  <c r="P22" i="113" s="1"/>
  <c r="C98" i="102"/>
  <c r="H98" i="102" s="1"/>
  <c r="P17" i="113" s="1"/>
  <c r="C98" i="92"/>
  <c r="H98" i="92" s="1"/>
  <c r="P26" i="113" s="1"/>
  <c r="C98" i="95"/>
  <c r="H98" i="95" s="1"/>
  <c r="P24" i="113" s="1"/>
  <c r="C98" i="96"/>
  <c r="H98" i="96" s="1"/>
  <c r="P23" i="113" s="1"/>
  <c r="C98" i="101"/>
  <c r="H98" i="101" s="1"/>
  <c r="P18" i="113" s="1"/>
  <c r="C98" i="98"/>
  <c r="H98" i="98" s="1"/>
  <c r="P21" i="113" s="1"/>
  <c r="C98" i="86"/>
  <c r="H98" i="86" s="1"/>
  <c r="P10" i="113" s="1"/>
  <c r="C98" i="89"/>
  <c r="H98" i="89" s="1"/>
  <c r="P12" i="113" s="1"/>
  <c r="C98" i="90"/>
  <c r="H98" i="90" s="1"/>
  <c r="P11" i="113" s="1"/>
  <c r="C98" i="85"/>
  <c r="H98" i="85" s="1"/>
  <c r="P15" i="113" s="1"/>
  <c r="C98" i="88"/>
  <c r="H98" i="88" s="1"/>
  <c r="P13" i="113" s="1"/>
  <c r="C98" i="80"/>
  <c r="H98" i="80" s="1"/>
  <c r="P6" i="113" s="1"/>
  <c r="C98" i="84"/>
  <c r="H98" i="84" s="1"/>
  <c r="P9" i="113" s="1"/>
  <c r="C98" i="81"/>
  <c r="H98" i="81" s="1"/>
  <c r="P7" i="113" s="1"/>
  <c r="C98" i="99"/>
  <c r="H98" i="99" s="1"/>
  <c r="P20" i="113" s="1"/>
  <c r="C98" i="82"/>
  <c r="H98" i="82" s="1"/>
  <c r="P8" i="113" s="1"/>
  <c r="C98" i="94"/>
  <c r="H98" i="94" s="1"/>
  <c r="P16" i="113" s="1"/>
  <c r="A35" i="6"/>
  <c r="H35" i="6" s="1"/>
  <c r="C91" i="111"/>
  <c r="H91" i="111" s="1"/>
  <c r="H31" i="113" s="1"/>
  <c r="A35" i="110"/>
  <c r="C91" i="91"/>
  <c r="H91" i="91" s="1"/>
  <c r="H27" i="113" s="1"/>
  <c r="C91" i="92"/>
  <c r="H91" i="92" s="1"/>
  <c r="H26" i="113" s="1"/>
  <c r="C91" i="105"/>
  <c r="H91" i="105" s="1"/>
  <c r="H36" i="113" s="1"/>
  <c r="C91" i="106"/>
  <c r="H91" i="106" s="1"/>
  <c r="H35" i="113" s="1"/>
  <c r="C91" i="108"/>
  <c r="H91" i="108" s="1"/>
  <c r="H33" i="113" s="1"/>
  <c r="C91" i="110"/>
  <c r="H91" i="110" s="1"/>
  <c r="H29" i="113" s="1"/>
  <c r="A35" i="92"/>
  <c r="A35" i="105"/>
  <c r="C91" i="109"/>
  <c r="H91" i="109" s="1"/>
  <c r="H32" i="113" s="1"/>
  <c r="A35" i="109"/>
  <c r="C91" i="99"/>
  <c r="H91" i="99" s="1"/>
  <c r="H20" i="113" s="1"/>
  <c r="C91" i="85"/>
  <c r="H91" i="85" s="1"/>
  <c r="H15" i="113" s="1"/>
  <c r="C91" i="107"/>
  <c r="H91" i="107" s="1"/>
  <c r="H34" i="113" s="1"/>
  <c r="A35" i="108"/>
  <c r="A35" i="98"/>
  <c r="C91" i="101"/>
  <c r="H91" i="101" s="1"/>
  <c r="H18" i="113" s="1"/>
  <c r="C91" i="90"/>
  <c r="H91" i="90" s="1"/>
  <c r="H11" i="113" s="1"/>
  <c r="A35" i="90"/>
  <c r="C91" i="86"/>
  <c r="H91" i="86" s="1"/>
  <c r="H10" i="113" s="1"/>
  <c r="C91" i="82"/>
  <c r="H91" i="82" s="1"/>
  <c r="H8" i="113" s="1"/>
  <c r="A35" i="97"/>
  <c r="C91" i="98"/>
  <c r="H91" i="98" s="1"/>
  <c r="H21" i="113" s="1"/>
  <c r="A35" i="102"/>
  <c r="C91" i="94"/>
  <c r="H91" i="94" s="1"/>
  <c r="H16" i="113" s="1"/>
  <c r="A35" i="112"/>
  <c r="C91" i="100"/>
  <c r="H91" i="100" s="1"/>
  <c r="H19" i="113" s="1"/>
  <c r="A35" i="85"/>
  <c r="C91" i="87"/>
  <c r="H91" i="87" s="1"/>
  <c r="H14" i="113" s="1"/>
  <c r="A35" i="87"/>
  <c r="C91" i="80"/>
  <c r="H91" i="80" s="1"/>
  <c r="H6" i="113" s="1"/>
  <c r="C91" i="112"/>
  <c r="H91" i="112" s="1"/>
  <c r="H30" i="113" s="1"/>
  <c r="A35" i="99"/>
  <c r="A35" i="101"/>
  <c r="A35" i="94"/>
  <c r="A35" i="89"/>
  <c r="C91" i="93"/>
  <c r="H91" i="93" s="1"/>
  <c r="H25" i="113" s="1"/>
  <c r="A35" i="93"/>
  <c r="C91" i="96"/>
  <c r="H91" i="96" s="1"/>
  <c r="H23" i="113" s="1"/>
  <c r="C91" i="97"/>
  <c r="H91" i="97" s="1"/>
  <c r="H22" i="113" s="1"/>
  <c r="C91" i="89"/>
  <c r="H91" i="89" s="1"/>
  <c r="H12" i="113" s="1"/>
  <c r="A35" i="84"/>
  <c r="A35" i="107"/>
  <c r="A35" i="95"/>
  <c r="A35" i="88"/>
  <c r="C91" i="84"/>
  <c r="H91" i="84" s="1"/>
  <c r="H9" i="113" s="1"/>
  <c r="A35" i="81"/>
  <c r="A35" i="86"/>
  <c r="A35" i="106"/>
  <c r="C91" i="83"/>
  <c r="H91" i="83" s="1"/>
  <c r="H28" i="113" s="1"/>
  <c r="C91" i="95"/>
  <c r="H91" i="95" s="1"/>
  <c r="H24" i="113" s="1"/>
  <c r="A35" i="82"/>
  <c r="A35" i="80"/>
  <c r="A35" i="111"/>
  <c r="A35" i="96"/>
  <c r="A35" i="100"/>
  <c r="C91" i="102"/>
  <c r="H91" i="102" s="1"/>
  <c r="H17" i="113" s="1"/>
  <c r="C91" i="81"/>
  <c r="H91" i="81" s="1"/>
  <c r="H7" i="113" s="1"/>
  <c r="A35" i="83"/>
  <c r="A35" i="91"/>
  <c r="C91" i="88"/>
  <c r="H91" i="88" s="1"/>
  <c r="H13" i="113" s="1"/>
  <c r="Y8" i="77"/>
  <c r="I22" i="77"/>
  <c r="C93" i="105"/>
  <c r="H93" i="105" s="1"/>
  <c r="J36" i="113" s="1"/>
  <c r="C93" i="106"/>
  <c r="H93" i="106" s="1"/>
  <c r="J35" i="113" s="1"/>
  <c r="C93" i="108"/>
  <c r="H93" i="108" s="1"/>
  <c r="J33" i="113" s="1"/>
  <c r="C93" i="110"/>
  <c r="H93" i="110" s="1"/>
  <c r="J29" i="113" s="1"/>
  <c r="C93" i="109"/>
  <c r="H93" i="109" s="1"/>
  <c r="J32" i="113" s="1"/>
  <c r="C93" i="83"/>
  <c r="H93" i="83" s="1"/>
  <c r="J28" i="113" s="1"/>
  <c r="C93" i="107"/>
  <c r="H93" i="107" s="1"/>
  <c r="J34" i="113" s="1"/>
  <c r="C93" i="93"/>
  <c r="H93" i="93" s="1"/>
  <c r="J25" i="113" s="1"/>
  <c r="C93" i="98"/>
  <c r="H93" i="98" s="1"/>
  <c r="J21" i="113" s="1"/>
  <c r="C93" i="94"/>
  <c r="H93" i="94" s="1"/>
  <c r="J16" i="113" s="1"/>
  <c r="C93" i="91"/>
  <c r="H93" i="91" s="1"/>
  <c r="J27" i="113" s="1"/>
  <c r="C93" i="95"/>
  <c r="H93" i="95" s="1"/>
  <c r="J24" i="113" s="1"/>
  <c r="C93" i="96"/>
  <c r="H93" i="96" s="1"/>
  <c r="J23" i="113" s="1"/>
  <c r="C93" i="97"/>
  <c r="H93" i="97" s="1"/>
  <c r="J22" i="113" s="1"/>
  <c r="C93" i="102"/>
  <c r="H93" i="102" s="1"/>
  <c r="J17" i="113" s="1"/>
  <c r="C93" i="99"/>
  <c r="H93" i="99" s="1"/>
  <c r="J20" i="113" s="1"/>
  <c r="C93" i="100"/>
  <c r="H93" i="100" s="1"/>
  <c r="J19" i="113" s="1"/>
  <c r="C93" i="90"/>
  <c r="H93" i="90" s="1"/>
  <c r="J11" i="113" s="1"/>
  <c r="C93" i="80"/>
  <c r="H93" i="80" s="1"/>
  <c r="J6" i="113" s="1"/>
  <c r="C93" i="101"/>
  <c r="H93" i="101" s="1"/>
  <c r="J18" i="113" s="1"/>
  <c r="C93" i="85"/>
  <c r="H93" i="85" s="1"/>
  <c r="J15" i="113" s="1"/>
  <c r="C93" i="89"/>
  <c r="H93" i="89" s="1"/>
  <c r="J12" i="113" s="1"/>
  <c r="C93" i="111"/>
  <c r="H93" i="111" s="1"/>
  <c r="J31" i="113" s="1"/>
  <c r="C93" i="92"/>
  <c r="H93" i="92" s="1"/>
  <c r="J26" i="113" s="1"/>
  <c r="C93" i="84"/>
  <c r="H93" i="84" s="1"/>
  <c r="J9" i="113" s="1"/>
  <c r="C93" i="112"/>
  <c r="H93" i="112" s="1"/>
  <c r="J30" i="113" s="1"/>
  <c r="C93" i="86"/>
  <c r="H93" i="86" s="1"/>
  <c r="J10" i="113" s="1"/>
  <c r="C93" i="88"/>
  <c r="H93" i="88" s="1"/>
  <c r="J13" i="113" s="1"/>
  <c r="C93" i="87"/>
  <c r="H93" i="87" s="1"/>
  <c r="J14" i="113" s="1"/>
  <c r="C93" i="82"/>
  <c r="H93" i="82" s="1"/>
  <c r="J8" i="113" s="1"/>
  <c r="C93" i="81"/>
  <c r="H93" i="81" s="1"/>
  <c r="J7" i="113" s="1"/>
  <c r="M22" i="77"/>
  <c r="C60" i="77"/>
  <c r="C59" i="77"/>
  <c r="C63" i="77"/>
  <c r="C57" i="77"/>
  <c r="C62" i="77"/>
  <c r="C91" i="6"/>
  <c r="H91" i="6" s="1"/>
  <c r="H5" i="113" s="1"/>
  <c r="E2" i="77"/>
  <c r="AC2" i="77"/>
  <c r="AA8" i="77"/>
  <c r="C58" i="77"/>
  <c r="C65" i="77"/>
  <c r="AB55" i="77"/>
  <c r="Y2" i="77"/>
  <c r="U2" i="77"/>
  <c r="Q2" i="77"/>
  <c r="M2" i="77"/>
  <c r="I2" i="77"/>
  <c r="AB59" i="77"/>
  <c r="AC10" i="77"/>
  <c r="AC19" i="77"/>
  <c r="C64" i="77"/>
  <c r="AC31" i="77"/>
  <c r="AB65" i="77"/>
  <c r="AC65" i="77" s="1"/>
  <c r="AC36" i="77"/>
  <c r="C61" i="77"/>
  <c r="AB60" i="77"/>
  <c r="AC14" i="77"/>
  <c r="AB63" i="77"/>
  <c r="AC28" i="77"/>
  <c r="C66" i="77"/>
  <c r="Y39" i="77"/>
  <c r="U39" i="77"/>
  <c r="Q39" i="77"/>
  <c r="M39" i="77"/>
  <c r="I39" i="77"/>
  <c r="E39" i="77"/>
  <c r="K39" i="77"/>
  <c r="S39" i="77"/>
  <c r="AA39" i="77"/>
  <c r="AC39" i="77"/>
  <c r="C67" i="77"/>
  <c r="AC43" i="77"/>
  <c r="C68" i="77"/>
  <c r="E49" i="77"/>
  <c r="AC49" i="77"/>
  <c r="Y53" i="77"/>
  <c r="U53" i="77"/>
  <c r="Q53" i="77"/>
  <c r="M53" i="77"/>
  <c r="I53" i="77"/>
  <c r="E53" i="77"/>
  <c r="C69" i="77"/>
  <c r="K53" i="77"/>
  <c r="S53" i="77"/>
  <c r="AA53" i="77"/>
  <c r="AC53" i="77"/>
  <c r="C55" i="77"/>
  <c r="AB57" i="77"/>
  <c r="AB62" i="77"/>
  <c r="G2" i="77"/>
  <c r="K2" i="77"/>
  <c r="O2" i="77"/>
  <c r="S2" i="77"/>
  <c r="W2" i="77"/>
  <c r="AA2" i="77"/>
  <c r="G8" i="77"/>
  <c r="K8" i="77"/>
  <c r="O8" i="77"/>
  <c r="S8" i="77"/>
  <c r="W8" i="77"/>
  <c r="S10" i="77"/>
  <c r="G14" i="77"/>
  <c r="G22" i="77"/>
  <c r="K22" i="77"/>
  <c r="O22" i="77"/>
  <c r="S22" i="77"/>
  <c r="W22" i="77"/>
  <c r="AA22" i="77"/>
  <c r="GI18" i="4"/>
  <c r="D80" i="100" s="1"/>
  <c r="E80" i="100" s="1"/>
  <c r="GI19" i="4"/>
  <c r="D80" i="99" s="1"/>
  <c r="E80" i="99" s="1"/>
  <c r="GI20" i="4"/>
  <c r="D80" i="98" s="1"/>
  <c r="E80" i="98" s="1"/>
  <c r="GI21" i="4"/>
  <c r="D80" i="97" s="1"/>
  <c r="E80" i="97" s="1"/>
  <c r="GI22" i="4"/>
  <c r="D80" i="96" s="1"/>
  <c r="E80" i="96" s="1"/>
  <c r="GI23" i="4"/>
  <c r="D80" i="95" s="1"/>
  <c r="E80" i="95" s="1"/>
  <c r="GH5" i="4"/>
  <c r="D78" i="80" s="1"/>
  <c r="E78" i="80" s="1"/>
  <c r="GH6" i="4"/>
  <c r="D78" i="81" s="1"/>
  <c r="E78" i="81" s="1"/>
  <c r="GH7" i="4"/>
  <c r="D78" i="82" s="1"/>
  <c r="E78" i="82" s="1"/>
  <c r="GH8" i="4"/>
  <c r="D78" i="84" s="1"/>
  <c r="E78" i="84" s="1"/>
  <c r="GH9" i="4"/>
  <c r="D78" i="86" s="1"/>
  <c r="E78" i="86" s="1"/>
  <c r="GH10" i="4"/>
  <c r="D78" i="90" s="1"/>
  <c r="E78" i="90" s="1"/>
  <c r="GH11" i="4"/>
  <c r="D78" i="89" s="1"/>
  <c r="E78" i="89" s="1"/>
  <c r="GH12" i="4"/>
  <c r="D78" i="88" s="1"/>
  <c r="E78" i="88" s="1"/>
  <c r="GH13" i="4"/>
  <c r="D78" i="87" s="1"/>
  <c r="E78" i="87" s="1"/>
  <c r="GH14" i="4"/>
  <c r="D78" i="85" s="1"/>
  <c r="E78" i="85" s="1"/>
  <c r="GH15" i="4"/>
  <c r="D78" i="94" s="1"/>
  <c r="E78" i="94" s="1"/>
  <c r="GH16" i="4"/>
  <c r="D78" i="102" s="1"/>
  <c r="E78" i="102" s="1"/>
  <c r="GH17" i="4"/>
  <c r="D78" i="101" s="1"/>
  <c r="E78" i="101" s="1"/>
  <c r="GH18" i="4"/>
  <c r="D78" i="100" s="1"/>
  <c r="E78" i="100" s="1"/>
  <c r="GH19" i="4"/>
  <c r="D78" i="99" s="1"/>
  <c r="E78" i="99" s="1"/>
  <c r="GH20" i="4"/>
  <c r="D78" i="98" s="1"/>
  <c r="E78" i="98" s="1"/>
  <c r="GH21" i="4"/>
  <c r="D78" i="97" s="1"/>
  <c r="E78" i="97" s="1"/>
  <c r="GH22" i="4"/>
  <c r="D78" i="96" s="1"/>
  <c r="E78" i="96" s="1"/>
  <c r="GH23" i="4"/>
  <c r="D78" i="95" s="1"/>
  <c r="E78" i="95" s="1"/>
  <c r="GH24" i="4"/>
  <c r="D78" i="93" s="1"/>
  <c r="E78" i="93" s="1"/>
  <c r="GH25" i="4"/>
  <c r="D78" i="92" s="1"/>
  <c r="E78" i="92" s="1"/>
  <c r="GH26" i="4"/>
  <c r="D78" i="91" s="1"/>
  <c r="E78" i="91" s="1"/>
  <c r="GH27" i="4"/>
  <c r="D78" i="83" s="1"/>
  <c r="E78" i="83" s="1"/>
  <c r="GH28" i="4"/>
  <c r="D78" i="110" s="1"/>
  <c r="E78" i="110" s="1"/>
  <c r="GH29" i="4"/>
  <c r="D78" i="112" s="1"/>
  <c r="E78" i="112" s="1"/>
  <c r="GH30" i="4"/>
  <c r="D78" i="111" s="1"/>
  <c r="E78" i="111" s="1"/>
  <c r="GH31" i="4"/>
  <c r="D78" i="109" s="1"/>
  <c r="E78" i="109" s="1"/>
  <c r="GH32" i="4"/>
  <c r="D78" i="108" s="1"/>
  <c r="E78" i="108" s="1"/>
  <c r="GH33" i="4"/>
  <c r="D78" i="107" s="1"/>
  <c r="E78" i="107" s="1"/>
  <c r="GH34" i="4"/>
  <c r="D78" i="106" s="1"/>
  <c r="E78" i="106" s="1"/>
  <c r="GH35" i="4"/>
  <c r="D78" i="105" s="1"/>
  <c r="E78" i="105" s="1"/>
  <c r="GH4" i="4"/>
  <c r="GG5" i="4"/>
  <c r="D77" i="80" s="1"/>
  <c r="E77" i="80" s="1"/>
  <c r="GG6" i="4"/>
  <c r="D77" i="81" s="1"/>
  <c r="E77" i="81" s="1"/>
  <c r="GG7" i="4"/>
  <c r="D77" i="82" s="1"/>
  <c r="E77" i="82" s="1"/>
  <c r="GG8" i="4"/>
  <c r="D77" i="84" s="1"/>
  <c r="E77" i="84" s="1"/>
  <c r="GG9" i="4"/>
  <c r="D77" i="86" s="1"/>
  <c r="E77" i="86" s="1"/>
  <c r="GG10" i="4"/>
  <c r="D77" i="90" s="1"/>
  <c r="E77" i="90" s="1"/>
  <c r="GG11" i="4"/>
  <c r="D77" i="89" s="1"/>
  <c r="E77" i="89" s="1"/>
  <c r="GG12" i="4"/>
  <c r="D77" i="88" s="1"/>
  <c r="E77" i="88" s="1"/>
  <c r="GG13" i="4"/>
  <c r="D77" i="87" s="1"/>
  <c r="E77" i="87" s="1"/>
  <c r="GG14" i="4"/>
  <c r="D77" i="85" s="1"/>
  <c r="E77" i="85" s="1"/>
  <c r="GG15" i="4"/>
  <c r="D77" i="94" s="1"/>
  <c r="E77" i="94" s="1"/>
  <c r="GG16" i="4"/>
  <c r="D77" i="102" s="1"/>
  <c r="E77" i="102" s="1"/>
  <c r="GG17" i="4"/>
  <c r="D77" i="101" s="1"/>
  <c r="E77" i="101" s="1"/>
  <c r="GG18" i="4"/>
  <c r="D77" i="100" s="1"/>
  <c r="E77" i="100" s="1"/>
  <c r="GG19" i="4"/>
  <c r="D77" i="99" s="1"/>
  <c r="E77" i="99" s="1"/>
  <c r="GG20" i="4"/>
  <c r="D77" i="98" s="1"/>
  <c r="E77" i="98" s="1"/>
  <c r="GG21" i="4"/>
  <c r="D77" i="97" s="1"/>
  <c r="E77" i="97" s="1"/>
  <c r="GG22" i="4"/>
  <c r="D77" i="96" s="1"/>
  <c r="E77" i="96" s="1"/>
  <c r="GG23" i="4"/>
  <c r="D77" i="95" s="1"/>
  <c r="E77" i="95" s="1"/>
  <c r="GG24" i="4"/>
  <c r="D77" i="93" s="1"/>
  <c r="E77" i="93" s="1"/>
  <c r="GG25" i="4"/>
  <c r="D77" i="92" s="1"/>
  <c r="E77" i="92" s="1"/>
  <c r="GG26" i="4"/>
  <c r="D77" i="91" s="1"/>
  <c r="E77" i="91" s="1"/>
  <c r="GG27" i="4"/>
  <c r="D77" i="83" s="1"/>
  <c r="E77" i="83" s="1"/>
  <c r="GG28" i="4"/>
  <c r="D77" i="110" s="1"/>
  <c r="E77" i="110" s="1"/>
  <c r="GG29" i="4"/>
  <c r="D77" i="112" s="1"/>
  <c r="E77" i="112" s="1"/>
  <c r="GG30" i="4"/>
  <c r="D77" i="111" s="1"/>
  <c r="E77" i="111" s="1"/>
  <c r="GG31" i="4"/>
  <c r="D77" i="109" s="1"/>
  <c r="E77" i="109" s="1"/>
  <c r="GG32" i="4"/>
  <c r="D77" i="108" s="1"/>
  <c r="E77" i="108" s="1"/>
  <c r="GG33" i="4"/>
  <c r="D77" i="107" s="1"/>
  <c r="E77" i="107" s="1"/>
  <c r="GG34" i="4"/>
  <c r="D77" i="106" s="1"/>
  <c r="E77" i="106" s="1"/>
  <c r="GG35" i="4"/>
  <c r="D77" i="105" s="1"/>
  <c r="E77" i="105" s="1"/>
  <c r="GG4" i="4"/>
  <c r="GF5" i="4"/>
  <c r="D76" i="80" s="1"/>
  <c r="E76" i="80" s="1"/>
  <c r="GF6" i="4"/>
  <c r="D76" i="81" s="1"/>
  <c r="E76" i="81" s="1"/>
  <c r="GF7" i="4"/>
  <c r="D76" i="82" s="1"/>
  <c r="E76" i="82" s="1"/>
  <c r="GF8" i="4"/>
  <c r="D76" i="84" s="1"/>
  <c r="E76" i="84" s="1"/>
  <c r="GF9" i="4"/>
  <c r="D76" i="86" s="1"/>
  <c r="E76" i="86" s="1"/>
  <c r="GF10" i="4"/>
  <c r="D76" i="90" s="1"/>
  <c r="E76" i="90" s="1"/>
  <c r="GF11" i="4"/>
  <c r="D76" i="89" s="1"/>
  <c r="E76" i="89" s="1"/>
  <c r="GF12" i="4"/>
  <c r="D76" i="88" s="1"/>
  <c r="E76" i="88" s="1"/>
  <c r="GF13" i="4"/>
  <c r="D76" i="87" s="1"/>
  <c r="E76" i="87" s="1"/>
  <c r="GF14" i="4"/>
  <c r="D76" i="85" s="1"/>
  <c r="E76" i="85" s="1"/>
  <c r="GF15" i="4"/>
  <c r="D76" i="94" s="1"/>
  <c r="E76" i="94" s="1"/>
  <c r="GF16" i="4"/>
  <c r="D76" i="102" s="1"/>
  <c r="E76" i="102" s="1"/>
  <c r="GF17" i="4"/>
  <c r="D76" i="101" s="1"/>
  <c r="E76" i="101" s="1"/>
  <c r="GF18" i="4"/>
  <c r="D76" i="100" s="1"/>
  <c r="E76" i="100" s="1"/>
  <c r="GF19" i="4"/>
  <c r="D76" i="99" s="1"/>
  <c r="E76" i="99" s="1"/>
  <c r="GF20" i="4"/>
  <c r="D76" i="98" s="1"/>
  <c r="E76" i="98" s="1"/>
  <c r="GF21" i="4"/>
  <c r="D76" i="97" s="1"/>
  <c r="E76" i="97" s="1"/>
  <c r="GF22" i="4"/>
  <c r="D76" i="96" s="1"/>
  <c r="E76" i="96" s="1"/>
  <c r="GF23" i="4"/>
  <c r="D76" i="95" s="1"/>
  <c r="E76" i="95" s="1"/>
  <c r="GF24" i="4"/>
  <c r="D76" i="93" s="1"/>
  <c r="E76" i="93" s="1"/>
  <c r="GF25" i="4"/>
  <c r="D76" i="92" s="1"/>
  <c r="E76" i="92" s="1"/>
  <c r="GF26" i="4"/>
  <c r="D76" i="91" s="1"/>
  <c r="E76" i="91" s="1"/>
  <c r="GF27" i="4"/>
  <c r="D76" i="83" s="1"/>
  <c r="E76" i="83" s="1"/>
  <c r="GF28" i="4"/>
  <c r="D76" i="110" s="1"/>
  <c r="E76" i="110" s="1"/>
  <c r="GF29" i="4"/>
  <c r="D76" i="112" s="1"/>
  <c r="E76" i="112" s="1"/>
  <c r="GF30" i="4"/>
  <c r="D76" i="111" s="1"/>
  <c r="E76" i="111" s="1"/>
  <c r="GF31" i="4"/>
  <c r="D76" i="109" s="1"/>
  <c r="E76" i="109" s="1"/>
  <c r="GF32" i="4"/>
  <c r="D76" i="108" s="1"/>
  <c r="E76" i="108" s="1"/>
  <c r="GF33" i="4"/>
  <c r="D76" i="107" s="1"/>
  <c r="E76" i="107" s="1"/>
  <c r="GF34" i="4"/>
  <c r="D76" i="106" s="1"/>
  <c r="E76" i="106" s="1"/>
  <c r="GF35" i="4"/>
  <c r="D76" i="105" s="1"/>
  <c r="E76" i="105" s="1"/>
  <c r="GF4" i="4"/>
  <c r="GE5" i="4"/>
  <c r="D74" i="80" s="1"/>
  <c r="E74" i="80" s="1"/>
  <c r="GE6" i="4"/>
  <c r="D74" i="81" s="1"/>
  <c r="E74" i="81" s="1"/>
  <c r="GE7" i="4"/>
  <c r="D74" i="82" s="1"/>
  <c r="E74" i="82" s="1"/>
  <c r="GE8" i="4"/>
  <c r="D74" i="84" s="1"/>
  <c r="E74" i="84" s="1"/>
  <c r="GE9" i="4"/>
  <c r="D74" i="86" s="1"/>
  <c r="E74" i="86" s="1"/>
  <c r="GE10" i="4"/>
  <c r="D74" i="90" s="1"/>
  <c r="E74" i="90" s="1"/>
  <c r="GE11" i="4"/>
  <c r="D74" i="89" s="1"/>
  <c r="E74" i="89" s="1"/>
  <c r="GE12" i="4"/>
  <c r="D74" i="88" s="1"/>
  <c r="E74" i="88" s="1"/>
  <c r="GE13" i="4"/>
  <c r="D74" i="87" s="1"/>
  <c r="E74" i="87" s="1"/>
  <c r="GE14" i="4"/>
  <c r="D74" i="85" s="1"/>
  <c r="E74" i="85" s="1"/>
  <c r="GE15" i="4"/>
  <c r="D74" i="94" s="1"/>
  <c r="E74" i="94" s="1"/>
  <c r="GE16" i="4"/>
  <c r="D74" i="102" s="1"/>
  <c r="E74" i="102" s="1"/>
  <c r="GE17" i="4"/>
  <c r="D74" i="101" s="1"/>
  <c r="E74" i="101" s="1"/>
  <c r="GE18" i="4"/>
  <c r="D74" i="100" s="1"/>
  <c r="E74" i="100" s="1"/>
  <c r="GE19" i="4"/>
  <c r="D74" i="99" s="1"/>
  <c r="E74" i="99" s="1"/>
  <c r="GE20" i="4"/>
  <c r="D74" i="98" s="1"/>
  <c r="E74" i="98" s="1"/>
  <c r="GE21" i="4"/>
  <c r="D74" i="97" s="1"/>
  <c r="E74" i="97" s="1"/>
  <c r="GE22" i="4"/>
  <c r="D74" i="96" s="1"/>
  <c r="E74" i="96" s="1"/>
  <c r="GE23" i="4"/>
  <c r="D74" i="95" s="1"/>
  <c r="E74" i="95" s="1"/>
  <c r="GE24" i="4"/>
  <c r="D74" i="93" s="1"/>
  <c r="E74" i="93" s="1"/>
  <c r="GE25" i="4"/>
  <c r="D74" i="92" s="1"/>
  <c r="E74" i="92" s="1"/>
  <c r="GE26" i="4"/>
  <c r="D74" i="91" s="1"/>
  <c r="E74" i="91" s="1"/>
  <c r="GE27" i="4"/>
  <c r="D74" i="83" s="1"/>
  <c r="E74" i="83" s="1"/>
  <c r="GE28" i="4"/>
  <c r="D74" i="110" s="1"/>
  <c r="E74" i="110" s="1"/>
  <c r="GE29" i="4"/>
  <c r="D74" i="112" s="1"/>
  <c r="E74" i="112" s="1"/>
  <c r="GE30" i="4"/>
  <c r="D74" i="111" s="1"/>
  <c r="E74" i="111" s="1"/>
  <c r="GE31" i="4"/>
  <c r="D74" i="109" s="1"/>
  <c r="E74" i="109" s="1"/>
  <c r="GE32" i="4"/>
  <c r="D74" i="108" s="1"/>
  <c r="E74" i="108" s="1"/>
  <c r="GE33" i="4"/>
  <c r="D74" i="107" s="1"/>
  <c r="E74" i="107" s="1"/>
  <c r="GE34" i="4"/>
  <c r="D74" i="106" s="1"/>
  <c r="E74" i="106" s="1"/>
  <c r="GE35" i="4"/>
  <c r="D74" i="105" s="1"/>
  <c r="E74" i="105" s="1"/>
  <c r="GE4" i="4"/>
  <c r="GD5" i="4"/>
  <c r="D73" i="80" s="1"/>
  <c r="E73" i="80" s="1"/>
  <c r="GD6" i="4"/>
  <c r="D73" i="81" s="1"/>
  <c r="E73" i="81" s="1"/>
  <c r="GD7" i="4"/>
  <c r="D73" i="82" s="1"/>
  <c r="E73" i="82" s="1"/>
  <c r="GD8" i="4"/>
  <c r="D73" i="84" s="1"/>
  <c r="E73" i="84" s="1"/>
  <c r="GD9" i="4"/>
  <c r="D73" i="86" s="1"/>
  <c r="E73" i="86" s="1"/>
  <c r="GD10" i="4"/>
  <c r="D73" i="90" s="1"/>
  <c r="E73" i="90" s="1"/>
  <c r="GD11" i="4"/>
  <c r="D73" i="89" s="1"/>
  <c r="E73" i="89" s="1"/>
  <c r="GD12" i="4"/>
  <c r="D73" i="88" s="1"/>
  <c r="E73" i="88" s="1"/>
  <c r="GD13" i="4"/>
  <c r="D73" i="87" s="1"/>
  <c r="E73" i="87" s="1"/>
  <c r="GD14" i="4"/>
  <c r="D73" i="85" s="1"/>
  <c r="E73" i="85" s="1"/>
  <c r="GD15" i="4"/>
  <c r="D73" i="94" s="1"/>
  <c r="E73" i="94" s="1"/>
  <c r="GD16" i="4"/>
  <c r="D73" i="102" s="1"/>
  <c r="E73" i="102" s="1"/>
  <c r="GD17" i="4"/>
  <c r="D73" i="101" s="1"/>
  <c r="E73" i="101" s="1"/>
  <c r="GD18" i="4"/>
  <c r="D73" i="100" s="1"/>
  <c r="E73" i="100" s="1"/>
  <c r="GD19" i="4"/>
  <c r="D73" i="99" s="1"/>
  <c r="E73" i="99" s="1"/>
  <c r="GD20" i="4"/>
  <c r="D73" i="98" s="1"/>
  <c r="E73" i="98" s="1"/>
  <c r="GD21" i="4"/>
  <c r="D73" i="97" s="1"/>
  <c r="E73" i="97" s="1"/>
  <c r="GD22" i="4"/>
  <c r="D73" i="96" s="1"/>
  <c r="E73" i="96" s="1"/>
  <c r="GD23" i="4"/>
  <c r="D73" i="95" s="1"/>
  <c r="E73" i="95" s="1"/>
  <c r="GD24" i="4"/>
  <c r="D73" i="93" s="1"/>
  <c r="E73" i="93" s="1"/>
  <c r="GD25" i="4"/>
  <c r="D73" i="92" s="1"/>
  <c r="E73" i="92" s="1"/>
  <c r="GD26" i="4"/>
  <c r="D73" i="91" s="1"/>
  <c r="E73" i="91" s="1"/>
  <c r="GD27" i="4"/>
  <c r="D73" i="83" s="1"/>
  <c r="E73" i="83" s="1"/>
  <c r="GD28" i="4"/>
  <c r="D73" i="110" s="1"/>
  <c r="E73" i="110" s="1"/>
  <c r="GD29" i="4"/>
  <c r="D73" i="112" s="1"/>
  <c r="E73" i="112" s="1"/>
  <c r="GD30" i="4"/>
  <c r="D73" i="111" s="1"/>
  <c r="E73" i="111" s="1"/>
  <c r="GD31" i="4"/>
  <c r="D73" i="109" s="1"/>
  <c r="E73" i="109" s="1"/>
  <c r="GD32" i="4"/>
  <c r="D73" i="108" s="1"/>
  <c r="E73" i="108" s="1"/>
  <c r="GD33" i="4"/>
  <c r="D73" i="107" s="1"/>
  <c r="E73" i="107" s="1"/>
  <c r="GD34" i="4"/>
  <c r="D73" i="106" s="1"/>
  <c r="E73" i="106" s="1"/>
  <c r="GD35" i="4"/>
  <c r="D73" i="105" s="1"/>
  <c r="E73" i="105" s="1"/>
  <c r="GD4" i="4"/>
  <c r="GC5" i="4"/>
  <c r="D72" i="80" s="1"/>
  <c r="E72" i="80" s="1"/>
  <c r="GC6" i="4"/>
  <c r="D72" i="81" s="1"/>
  <c r="E72" i="81" s="1"/>
  <c r="GC7" i="4"/>
  <c r="D72" i="82" s="1"/>
  <c r="E72" i="82" s="1"/>
  <c r="GC8" i="4"/>
  <c r="D72" i="84" s="1"/>
  <c r="E72" i="84" s="1"/>
  <c r="GC9" i="4"/>
  <c r="D72" i="86" s="1"/>
  <c r="E72" i="86" s="1"/>
  <c r="GC10" i="4"/>
  <c r="D72" i="90" s="1"/>
  <c r="E72" i="90" s="1"/>
  <c r="GC11" i="4"/>
  <c r="D72" i="89" s="1"/>
  <c r="E72" i="89" s="1"/>
  <c r="GC12" i="4"/>
  <c r="D72" i="88" s="1"/>
  <c r="E72" i="88" s="1"/>
  <c r="GC13" i="4"/>
  <c r="D72" i="87" s="1"/>
  <c r="E72" i="87" s="1"/>
  <c r="GC14" i="4"/>
  <c r="D72" i="85" s="1"/>
  <c r="E72" i="85" s="1"/>
  <c r="GC15" i="4"/>
  <c r="D72" i="94" s="1"/>
  <c r="E72" i="94" s="1"/>
  <c r="GC16" i="4"/>
  <c r="D72" i="102" s="1"/>
  <c r="E72" i="102" s="1"/>
  <c r="GC17" i="4"/>
  <c r="D72" i="101" s="1"/>
  <c r="E72" i="101" s="1"/>
  <c r="GC18" i="4"/>
  <c r="D72" i="100" s="1"/>
  <c r="E72" i="100" s="1"/>
  <c r="GC19" i="4"/>
  <c r="D72" i="99" s="1"/>
  <c r="E72" i="99" s="1"/>
  <c r="GC20" i="4"/>
  <c r="D72" i="98" s="1"/>
  <c r="E72" i="98" s="1"/>
  <c r="GC21" i="4"/>
  <c r="D72" i="97" s="1"/>
  <c r="E72" i="97" s="1"/>
  <c r="GC22" i="4"/>
  <c r="D72" i="96" s="1"/>
  <c r="E72" i="96" s="1"/>
  <c r="GC23" i="4"/>
  <c r="D72" i="95" s="1"/>
  <c r="E72" i="95" s="1"/>
  <c r="GC24" i="4"/>
  <c r="D72" i="93" s="1"/>
  <c r="E72" i="93" s="1"/>
  <c r="GC25" i="4"/>
  <c r="D72" i="92" s="1"/>
  <c r="E72" i="92" s="1"/>
  <c r="GC26" i="4"/>
  <c r="D72" i="91" s="1"/>
  <c r="E72" i="91" s="1"/>
  <c r="GC27" i="4"/>
  <c r="D72" i="83" s="1"/>
  <c r="E72" i="83" s="1"/>
  <c r="GC28" i="4"/>
  <c r="D72" i="110" s="1"/>
  <c r="E72" i="110" s="1"/>
  <c r="GC29" i="4"/>
  <c r="D72" i="112" s="1"/>
  <c r="E72" i="112" s="1"/>
  <c r="GC30" i="4"/>
  <c r="D72" i="111" s="1"/>
  <c r="E72" i="111" s="1"/>
  <c r="GC31" i="4"/>
  <c r="D72" i="109" s="1"/>
  <c r="E72" i="109" s="1"/>
  <c r="GC32" i="4"/>
  <c r="D72" i="108" s="1"/>
  <c r="E72" i="108" s="1"/>
  <c r="GC33" i="4"/>
  <c r="D72" i="107" s="1"/>
  <c r="E72" i="107" s="1"/>
  <c r="GC34" i="4"/>
  <c r="D72" i="106" s="1"/>
  <c r="E72" i="106" s="1"/>
  <c r="GC35" i="4"/>
  <c r="D72" i="105" s="1"/>
  <c r="E72" i="105" s="1"/>
  <c r="GC4" i="4"/>
  <c r="GB5" i="4"/>
  <c r="D71" i="80" s="1"/>
  <c r="E71" i="80" s="1"/>
  <c r="GB6" i="4"/>
  <c r="D71" i="81" s="1"/>
  <c r="E71" i="81" s="1"/>
  <c r="GB7" i="4"/>
  <c r="D71" i="82" s="1"/>
  <c r="E71" i="82" s="1"/>
  <c r="GB8" i="4"/>
  <c r="D71" i="84" s="1"/>
  <c r="E71" i="84" s="1"/>
  <c r="GB9" i="4"/>
  <c r="D71" i="86" s="1"/>
  <c r="E71" i="86" s="1"/>
  <c r="GB10" i="4"/>
  <c r="D71" i="90" s="1"/>
  <c r="E71" i="90" s="1"/>
  <c r="GB11" i="4"/>
  <c r="D71" i="89" s="1"/>
  <c r="E71" i="89" s="1"/>
  <c r="GB12" i="4"/>
  <c r="D71" i="88" s="1"/>
  <c r="E71" i="88" s="1"/>
  <c r="GB13" i="4"/>
  <c r="D71" i="87" s="1"/>
  <c r="E71" i="87" s="1"/>
  <c r="GB14" i="4"/>
  <c r="D71" i="85" s="1"/>
  <c r="E71" i="85" s="1"/>
  <c r="GB15" i="4"/>
  <c r="D71" i="94" s="1"/>
  <c r="E71" i="94" s="1"/>
  <c r="GB16" i="4"/>
  <c r="D71" i="102" s="1"/>
  <c r="E71" i="102" s="1"/>
  <c r="GB17" i="4"/>
  <c r="D71" i="101" s="1"/>
  <c r="E71" i="101" s="1"/>
  <c r="GB18" i="4"/>
  <c r="D71" i="100" s="1"/>
  <c r="E71" i="100" s="1"/>
  <c r="GB19" i="4"/>
  <c r="D71" i="99" s="1"/>
  <c r="E71" i="99" s="1"/>
  <c r="GB20" i="4"/>
  <c r="D71" i="98" s="1"/>
  <c r="E71" i="98" s="1"/>
  <c r="GB21" i="4"/>
  <c r="D71" i="97" s="1"/>
  <c r="E71" i="97" s="1"/>
  <c r="GB22" i="4"/>
  <c r="D71" i="96" s="1"/>
  <c r="E71" i="96" s="1"/>
  <c r="GB23" i="4"/>
  <c r="D71" i="95" s="1"/>
  <c r="E71" i="95" s="1"/>
  <c r="GB24" i="4"/>
  <c r="D71" i="93" s="1"/>
  <c r="E71" i="93" s="1"/>
  <c r="GB25" i="4"/>
  <c r="D71" i="92" s="1"/>
  <c r="E71" i="92" s="1"/>
  <c r="GB26" i="4"/>
  <c r="D71" i="91" s="1"/>
  <c r="E71" i="91" s="1"/>
  <c r="GB27" i="4"/>
  <c r="D71" i="83" s="1"/>
  <c r="E71" i="83" s="1"/>
  <c r="GB28" i="4"/>
  <c r="D71" i="110" s="1"/>
  <c r="E71" i="110" s="1"/>
  <c r="GB29" i="4"/>
  <c r="D71" i="112" s="1"/>
  <c r="E71" i="112" s="1"/>
  <c r="GB30" i="4"/>
  <c r="D71" i="111" s="1"/>
  <c r="E71" i="111" s="1"/>
  <c r="GB31" i="4"/>
  <c r="D71" i="109" s="1"/>
  <c r="E71" i="109" s="1"/>
  <c r="GB32" i="4"/>
  <c r="D71" i="108" s="1"/>
  <c r="E71" i="108" s="1"/>
  <c r="GB33" i="4"/>
  <c r="D71" i="107" s="1"/>
  <c r="E71" i="107" s="1"/>
  <c r="GB34" i="4"/>
  <c r="D71" i="106" s="1"/>
  <c r="E71" i="106" s="1"/>
  <c r="GB35" i="4"/>
  <c r="D71" i="105" s="1"/>
  <c r="E71" i="105" s="1"/>
  <c r="GB4" i="4"/>
  <c r="GA5" i="4"/>
  <c r="D70" i="80" s="1"/>
  <c r="E70" i="80" s="1"/>
  <c r="GA6" i="4"/>
  <c r="D70" i="81" s="1"/>
  <c r="E70" i="81" s="1"/>
  <c r="GA7" i="4"/>
  <c r="D70" i="82" s="1"/>
  <c r="E70" i="82" s="1"/>
  <c r="GA8" i="4"/>
  <c r="D70" i="84" s="1"/>
  <c r="E70" i="84" s="1"/>
  <c r="GA9" i="4"/>
  <c r="D70" i="86" s="1"/>
  <c r="E70" i="86" s="1"/>
  <c r="GA10" i="4"/>
  <c r="D70" i="90" s="1"/>
  <c r="E70" i="90" s="1"/>
  <c r="GA11" i="4"/>
  <c r="D70" i="89" s="1"/>
  <c r="E70" i="89" s="1"/>
  <c r="GA12" i="4"/>
  <c r="D70" i="88" s="1"/>
  <c r="E70" i="88" s="1"/>
  <c r="GA13" i="4"/>
  <c r="D70" i="87" s="1"/>
  <c r="E70" i="87" s="1"/>
  <c r="GA14" i="4"/>
  <c r="D70" i="85" s="1"/>
  <c r="E70" i="85" s="1"/>
  <c r="GA15" i="4"/>
  <c r="D70" i="94" s="1"/>
  <c r="E70" i="94" s="1"/>
  <c r="GA16" i="4"/>
  <c r="D70" i="102" s="1"/>
  <c r="E70" i="102" s="1"/>
  <c r="GA17" i="4"/>
  <c r="D70" i="101" s="1"/>
  <c r="E70" i="101" s="1"/>
  <c r="GA18" i="4"/>
  <c r="D70" i="100" s="1"/>
  <c r="E70" i="100" s="1"/>
  <c r="GA19" i="4"/>
  <c r="D70" i="99" s="1"/>
  <c r="E70" i="99" s="1"/>
  <c r="GA20" i="4"/>
  <c r="D70" i="98" s="1"/>
  <c r="E70" i="98" s="1"/>
  <c r="GA21" i="4"/>
  <c r="D70" i="97" s="1"/>
  <c r="E70" i="97" s="1"/>
  <c r="GA22" i="4"/>
  <c r="D70" i="96" s="1"/>
  <c r="E70" i="96" s="1"/>
  <c r="GA23" i="4"/>
  <c r="D70" i="95" s="1"/>
  <c r="E70" i="95" s="1"/>
  <c r="GA24" i="4"/>
  <c r="D70" i="93" s="1"/>
  <c r="E70" i="93" s="1"/>
  <c r="GA25" i="4"/>
  <c r="D70" i="92" s="1"/>
  <c r="E70" i="92" s="1"/>
  <c r="GA26" i="4"/>
  <c r="D70" i="91" s="1"/>
  <c r="E70" i="91" s="1"/>
  <c r="GA27" i="4"/>
  <c r="D70" i="83" s="1"/>
  <c r="E70" i="83" s="1"/>
  <c r="GA28" i="4"/>
  <c r="D70" i="110" s="1"/>
  <c r="E70" i="110" s="1"/>
  <c r="GA29" i="4"/>
  <c r="D70" i="112" s="1"/>
  <c r="E70" i="112" s="1"/>
  <c r="GA30" i="4"/>
  <c r="D70" i="111" s="1"/>
  <c r="E70" i="111" s="1"/>
  <c r="GA31" i="4"/>
  <c r="D70" i="109" s="1"/>
  <c r="E70" i="109" s="1"/>
  <c r="GA32" i="4"/>
  <c r="D70" i="108" s="1"/>
  <c r="E70" i="108" s="1"/>
  <c r="GA33" i="4"/>
  <c r="D70" i="107" s="1"/>
  <c r="E70" i="107" s="1"/>
  <c r="GA34" i="4"/>
  <c r="D70" i="106" s="1"/>
  <c r="E70" i="106" s="1"/>
  <c r="GA35" i="4"/>
  <c r="D70" i="105" s="1"/>
  <c r="E70" i="105" s="1"/>
  <c r="GA4" i="4"/>
  <c r="FZ5" i="4"/>
  <c r="D68" i="80" s="1"/>
  <c r="E68" i="80" s="1"/>
  <c r="FZ6" i="4"/>
  <c r="D68" i="81" s="1"/>
  <c r="E68" i="81" s="1"/>
  <c r="FZ7" i="4"/>
  <c r="D68" i="82" s="1"/>
  <c r="E68" i="82" s="1"/>
  <c r="FZ8" i="4"/>
  <c r="D68" i="84" s="1"/>
  <c r="E68" i="84" s="1"/>
  <c r="FZ9" i="4"/>
  <c r="D68" i="86" s="1"/>
  <c r="E68" i="86" s="1"/>
  <c r="FZ10" i="4"/>
  <c r="D68" i="90" s="1"/>
  <c r="E68" i="90" s="1"/>
  <c r="FZ11" i="4"/>
  <c r="D68" i="89" s="1"/>
  <c r="E68" i="89" s="1"/>
  <c r="FZ12" i="4"/>
  <c r="D68" i="88" s="1"/>
  <c r="E68" i="88" s="1"/>
  <c r="FZ13" i="4"/>
  <c r="D68" i="87" s="1"/>
  <c r="E68" i="87" s="1"/>
  <c r="FZ14" i="4"/>
  <c r="D68" i="85" s="1"/>
  <c r="E68" i="85" s="1"/>
  <c r="FZ15" i="4"/>
  <c r="D68" i="94" s="1"/>
  <c r="E68" i="94" s="1"/>
  <c r="FZ16" i="4"/>
  <c r="D68" i="102" s="1"/>
  <c r="E68" i="102" s="1"/>
  <c r="FZ17" i="4"/>
  <c r="D68" i="101" s="1"/>
  <c r="E68" i="101" s="1"/>
  <c r="FZ18" i="4"/>
  <c r="D68" i="100" s="1"/>
  <c r="E68" i="100" s="1"/>
  <c r="FZ19" i="4"/>
  <c r="D68" i="99" s="1"/>
  <c r="E68" i="99" s="1"/>
  <c r="FZ20" i="4"/>
  <c r="D68" i="98" s="1"/>
  <c r="E68" i="98" s="1"/>
  <c r="FZ21" i="4"/>
  <c r="D68" i="97" s="1"/>
  <c r="E68" i="97" s="1"/>
  <c r="FZ22" i="4"/>
  <c r="D68" i="96" s="1"/>
  <c r="E68" i="96" s="1"/>
  <c r="FZ23" i="4"/>
  <c r="D68" i="95" s="1"/>
  <c r="E68" i="95" s="1"/>
  <c r="FZ24" i="4"/>
  <c r="D68" i="93" s="1"/>
  <c r="E68" i="93" s="1"/>
  <c r="FZ25" i="4"/>
  <c r="D68" i="92" s="1"/>
  <c r="E68" i="92" s="1"/>
  <c r="FZ26" i="4"/>
  <c r="D68" i="91" s="1"/>
  <c r="E68" i="91" s="1"/>
  <c r="FZ27" i="4"/>
  <c r="D68" i="83" s="1"/>
  <c r="E68" i="83" s="1"/>
  <c r="FZ28" i="4"/>
  <c r="D68" i="110" s="1"/>
  <c r="E68" i="110" s="1"/>
  <c r="FZ29" i="4"/>
  <c r="D68" i="112" s="1"/>
  <c r="E68" i="112" s="1"/>
  <c r="FZ30" i="4"/>
  <c r="D68" i="111" s="1"/>
  <c r="E68" i="111" s="1"/>
  <c r="FZ31" i="4"/>
  <c r="D68" i="109" s="1"/>
  <c r="E68" i="109" s="1"/>
  <c r="FZ32" i="4"/>
  <c r="D68" i="108" s="1"/>
  <c r="E68" i="108" s="1"/>
  <c r="FZ33" i="4"/>
  <c r="D68" i="107" s="1"/>
  <c r="E68" i="107" s="1"/>
  <c r="FZ34" i="4"/>
  <c r="D68" i="106" s="1"/>
  <c r="E68" i="106" s="1"/>
  <c r="FZ35" i="4"/>
  <c r="D68" i="105" s="1"/>
  <c r="E68" i="105" s="1"/>
  <c r="FZ4" i="4"/>
  <c r="D68" i="6" s="1"/>
  <c r="FY5" i="4"/>
  <c r="D67" i="80" s="1"/>
  <c r="E67" i="80" s="1"/>
  <c r="FY6" i="4"/>
  <c r="D67" i="81" s="1"/>
  <c r="E67" i="81" s="1"/>
  <c r="FY7" i="4"/>
  <c r="D67" i="82" s="1"/>
  <c r="E67" i="82" s="1"/>
  <c r="FY8" i="4"/>
  <c r="D67" i="84" s="1"/>
  <c r="E67" i="84" s="1"/>
  <c r="FY9" i="4"/>
  <c r="D67" i="86" s="1"/>
  <c r="E67" i="86" s="1"/>
  <c r="FY10" i="4"/>
  <c r="D67" i="90" s="1"/>
  <c r="E67" i="90" s="1"/>
  <c r="FY11" i="4"/>
  <c r="D67" i="89" s="1"/>
  <c r="E67" i="89" s="1"/>
  <c r="FY12" i="4"/>
  <c r="D67" i="88" s="1"/>
  <c r="E67" i="88" s="1"/>
  <c r="FY13" i="4"/>
  <c r="D67" i="87" s="1"/>
  <c r="E67" i="87" s="1"/>
  <c r="FY14" i="4"/>
  <c r="D67" i="85" s="1"/>
  <c r="E67" i="85" s="1"/>
  <c r="FY15" i="4"/>
  <c r="D67" i="94" s="1"/>
  <c r="E67" i="94" s="1"/>
  <c r="FY16" i="4"/>
  <c r="D67" i="102" s="1"/>
  <c r="E67" i="102" s="1"/>
  <c r="FY17" i="4"/>
  <c r="D67" i="101" s="1"/>
  <c r="E67" i="101" s="1"/>
  <c r="FY18" i="4"/>
  <c r="D67" i="100" s="1"/>
  <c r="E67" i="100" s="1"/>
  <c r="FY19" i="4"/>
  <c r="D67" i="99" s="1"/>
  <c r="E67" i="99" s="1"/>
  <c r="FY20" i="4"/>
  <c r="D67" i="98" s="1"/>
  <c r="E67" i="98" s="1"/>
  <c r="FY21" i="4"/>
  <c r="D67" i="97" s="1"/>
  <c r="E67" i="97" s="1"/>
  <c r="FY22" i="4"/>
  <c r="D67" i="96" s="1"/>
  <c r="E67" i="96" s="1"/>
  <c r="FY23" i="4"/>
  <c r="D67" i="95" s="1"/>
  <c r="E67" i="95" s="1"/>
  <c r="FY24" i="4"/>
  <c r="D67" i="93" s="1"/>
  <c r="E67" i="93" s="1"/>
  <c r="FY25" i="4"/>
  <c r="D67" i="92" s="1"/>
  <c r="E67" i="92" s="1"/>
  <c r="FY26" i="4"/>
  <c r="D67" i="91" s="1"/>
  <c r="E67" i="91" s="1"/>
  <c r="FY27" i="4"/>
  <c r="D67" i="83" s="1"/>
  <c r="E67" i="83" s="1"/>
  <c r="FY28" i="4"/>
  <c r="D67" i="110" s="1"/>
  <c r="E67" i="110" s="1"/>
  <c r="FY29" i="4"/>
  <c r="D67" i="112" s="1"/>
  <c r="E67" i="112" s="1"/>
  <c r="FY30" i="4"/>
  <c r="D67" i="111" s="1"/>
  <c r="E67" i="111" s="1"/>
  <c r="FY31" i="4"/>
  <c r="D67" i="109" s="1"/>
  <c r="E67" i="109" s="1"/>
  <c r="FY32" i="4"/>
  <c r="D67" i="108" s="1"/>
  <c r="E67" i="108" s="1"/>
  <c r="FY33" i="4"/>
  <c r="D67" i="107" s="1"/>
  <c r="E67" i="107" s="1"/>
  <c r="FY34" i="4"/>
  <c r="D67" i="106" s="1"/>
  <c r="E67" i="106" s="1"/>
  <c r="FY35" i="4"/>
  <c r="D67" i="105" s="1"/>
  <c r="E67" i="105" s="1"/>
  <c r="FY4" i="4"/>
  <c r="D67" i="6" s="1"/>
  <c r="FX5" i="4"/>
  <c r="D66" i="80" s="1"/>
  <c r="E66" i="80" s="1"/>
  <c r="FX6" i="4"/>
  <c r="D66" i="81" s="1"/>
  <c r="E66" i="81" s="1"/>
  <c r="FX7" i="4"/>
  <c r="D66" i="82" s="1"/>
  <c r="E66" i="82" s="1"/>
  <c r="FX8" i="4"/>
  <c r="D66" i="84" s="1"/>
  <c r="E66" i="84" s="1"/>
  <c r="FX9" i="4"/>
  <c r="D66" i="86" s="1"/>
  <c r="E66" i="86" s="1"/>
  <c r="FX10" i="4"/>
  <c r="D66" i="90" s="1"/>
  <c r="E66" i="90" s="1"/>
  <c r="FX11" i="4"/>
  <c r="D66" i="89" s="1"/>
  <c r="E66" i="89" s="1"/>
  <c r="FX12" i="4"/>
  <c r="D66" i="88" s="1"/>
  <c r="E66" i="88" s="1"/>
  <c r="FX13" i="4"/>
  <c r="D66" i="87" s="1"/>
  <c r="E66" i="87" s="1"/>
  <c r="FX14" i="4"/>
  <c r="D66" i="85" s="1"/>
  <c r="E66" i="85" s="1"/>
  <c r="FX15" i="4"/>
  <c r="D66" i="94" s="1"/>
  <c r="E66" i="94" s="1"/>
  <c r="FX16" i="4"/>
  <c r="D66" i="102" s="1"/>
  <c r="E66" i="102" s="1"/>
  <c r="FX17" i="4"/>
  <c r="D66" i="101" s="1"/>
  <c r="E66" i="101" s="1"/>
  <c r="FX18" i="4"/>
  <c r="D66" i="100" s="1"/>
  <c r="E66" i="100" s="1"/>
  <c r="FX19" i="4"/>
  <c r="D66" i="99" s="1"/>
  <c r="E66" i="99" s="1"/>
  <c r="FX20" i="4"/>
  <c r="D66" i="98" s="1"/>
  <c r="E66" i="98" s="1"/>
  <c r="FX21" i="4"/>
  <c r="D66" i="97" s="1"/>
  <c r="E66" i="97" s="1"/>
  <c r="FX22" i="4"/>
  <c r="D66" i="96" s="1"/>
  <c r="E66" i="96" s="1"/>
  <c r="FX23" i="4"/>
  <c r="D66" i="95" s="1"/>
  <c r="E66" i="95" s="1"/>
  <c r="FX24" i="4"/>
  <c r="D66" i="93" s="1"/>
  <c r="E66" i="93" s="1"/>
  <c r="FX25" i="4"/>
  <c r="D66" i="92" s="1"/>
  <c r="E66" i="92" s="1"/>
  <c r="FX26" i="4"/>
  <c r="D66" i="91" s="1"/>
  <c r="E66" i="91" s="1"/>
  <c r="FX27" i="4"/>
  <c r="D66" i="83" s="1"/>
  <c r="E66" i="83" s="1"/>
  <c r="FX28" i="4"/>
  <c r="D66" i="110" s="1"/>
  <c r="E66" i="110" s="1"/>
  <c r="FX29" i="4"/>
  <c r="D66" i="112" s="1"/>
  <c r="E66" i="112" s="1"/>
  <c r="FX30" i="4"/>
  <c r="D66" i="111" s="1"/>
  <c r="E66" i="111" s="1"/>
  <c r="FX31" i="4"/>
  <c r="D66" i="109" s="1"/>
  <c r="E66" i="109" s="1"/>
  <c r="FX32" i="4"/>
  <c r="D66" i="108" s="1"/>
  <c r="E66" i="108" s="1"/>
  <c r="FX33" i="4"/>
  <c r="D66" i="107" s="1"/>
  <c r="E66" i="107" s="1"/>
  <c r="FX34" i="4"/>
  <c r="D66" i="106" s="1"/>
  <c r="E66" i="106" s="1"/>
  <c r="FX35" i="4"/>
  <c r="D66" i="105" s="1"/>
  <c r="E66" i="105" s="1"/>
  <c r="FX4" i="4"/>
  <c r="D66" i="6" s="1"/>
  <c r="D64" i="80"/>
  <c r="E64" i="80" s="1"/>
  <c r="D64" i="81"/>
  <c r="E64" i="81" s="1"/>
  <c r="D64" i="82"/>
  <c r="E64" i="82" s="1"/>
  <c r="D64" i="84"/>
  <c r="E64" i="84" s="1"/>
  <c r="D64" i="86"/>
  <c r="E64" i="86" s="1"/>
  <c r="D64" i="90"/>
  <c r="E64" i="90" s="1"/>
  <c r="D64" i="89"/>
  <c r="E64" i="89" s="1"/>
  <c r="D64" i="88"/>
  <c r="E64" i="88" s="1"/>
  <c r="D64" i="87"/>
  <c r="E64" i="87" s="1"/>
  <c r="D64" i="85"/>
  <c r="E64" i="85" s="1"/>
  <c r="D64" i="94"/>
  <c r="E64" i="94" s="1"/>
  <c r="D64" i="102"/>
  <c r="E64" i="102" s="1"/>
  <c r="D64" i="101"/>
  <c r="E64" i="101" s="1"/>
  <c r="D64" i="100"/>
  <c r="E64" i="100" s="1"/>
  <c r="D64" i="99"/>
  <c r="E64" i="99" s="1"/>
  <c r="D64" i="98"/>
  <c r="E64" i="98" s="1"/>
  <c r="D64" i="97"/>
  <c r="E64" i="97" s="1"/>
  <c r="D64" i="96"/>
  <c r="E64" i="96" s="1"/>
  <c r="D64" i="95"/>
  <c r="E64" i="95" s="1"/>
  <c r="D64" i="93"/>
  <c r="E64" i="93" s="1"/>
  <c r="D64" i="92"/>
  <c r="E64" i="92" s="1"/>
  <c r="D64" i="91"/>
  <c r="E64" i="91" s="1"/>
  <c r="D64" i="83"/>
  <c r="E64" i="83" s="1"/>
  <c r="D64" i="110"/>
  <c r="E64" i="110" s="1"/>
  <c r="D64" i="112"/>
  <c r="E64" i="112" s="1"/>
  <c r="D64" i="111"/>
  <c r="E64" i="111" s="1"/>
  <c r="D64" i="109"/>
  <c r="E64" i="109" s="1"/>
  <c r="D64" i="108"/>
  <c r="E64" i="108" s="1"/>
  <c r="D64" i="107"/>
  <c r="E64" i="107" s="1"/>
  <c r="D64" i="106"/>
  <c r="E64" i="106" s="1"/>
  <c r="D64" i="105"/>
  <c r="E64" i="105" s="1"/>
  <c r="D64" i="6"/>
  <c r="D63" i="80"/>
  <c r="E63" i="80" s="1"/>
  <c r="D63" i="81"/>
  <c r="E63" i="81" s="1"/>
  <c r="D63" i="82"/>
  <c r="E63" i="82" s="1"/>
  <c r="D63" i="84"/>
  <c r="E63" i="84" s="1"/>
  <c r="D63" i="86"/>
  <c r="E63" i="86" s="1"/>
  <c r="D63" i="90"/>
  <c r="E63" i="90" s="1"/>
  <c r="D63" i="89"/>
  <c r="E63" i="89" s="1"/>
  <c r="D63" i="88"/>
  <c r="E63" i="88" s="1"/>
  <c r="D63" i="87"/>
  <c r="E63" i="87" s="1"/>
  <c r="D63" i="85"/>
  <c r="E63" i="85" s="1"/>
  <c r="D63" i="94"/>
  <c r="E63" i="94" s="1"/>
  <c r="D63" i="102"/>
  <c r="E63" i="102" s="1"/>
  <c r="D63" i="101"/>
  <c r="E63" i="101" s="1"/>
  <c r="D63" i="100"/>
  <c r="E63" i="100" s="1"/>
  <c r="D63" i="99"/>
  <c r="E63" i="99" s="1"/>
  <c r="D63" i="98"/>
  <c r="E63" i="98" s="1"/>
  <c r="D63" i="97"/>
  <c r="E63" i="97" s="1"/>
  <c r="D63" i="96"/>
  <c r="E63" i="96" s="1"/>
  <c r="D63" i="95"/>
  <c r="E63" i="95" s="1"/>
  <c r="D63" i="93"/>
  <c r="E63" i="93" s="1"/>
  <c r="D63" i="92"/>
  <c r="E63" i="92" s="1"/>
  <c r="D63" i="91"/>
  <c r="E63" i="91" s="1"/>
  <c r="D63" i="83"/>
  <c r="E63" i="83" s="1"/>
  <c r="D63" i="110"/>
  <c r="E63" i="110" s="1"/>
  <c r="D63" i="112"/>
  <c r="E63" i="112" s="1"/>
  <c r="D63" i="111"/>
  <c r="E63" i="111" s="1"/>
  <c r="D63" i="109"/>
  <c r="E63" i="109" s="1"/>
  <c r="D63" i="108"/>
  <c r="E63" i="108" s="1"/>
  <c r="D63" i="107"/>
  <c r="E63" i="107" s="1"/>
  <c r="D63" i="106"/>
  <c r="E63" i="106" s="1"/>
  <c r="D63" i="105"/>
  <c r="E63" i="105" s="1"/>
  <c r="D63" i="6"/>
  <c r="FU5" i="4"/>
  <c r="D61" i="80" s="1"/>
  <c r="E61" i="80" s="1"/>
  <c r="FU6" i="4"/>
  <c r="D61" i="81" s="1"/>
  <c r="E61" i="81" s="1"/>
  <c r="FU7" i="4"/>
  <c r="D61" i="82" s="1"/>
  <c r="E61" i="82" s="1"/>
  <c r="FU8" i="4"/>
  <c r="D61" i="84" s="1"/>
  <c r="E61" i="84" s="1"/>
  <c r="FU9" i="4"/>
  <c r="D61" i="86" s="1"/>
  <c r="E61" i="86" s="1"/>
  <c r="FU10" i="4"/>
  <c r="D61" i="90" s="1"/>
  <c r="E61" i="90" s="1"/>
  <c r="FU11" i="4"/>
  <c r="D61" i="89" s="1"/>
  <c r="E61" i="89" s="1"/>
  <c r="FU12" i="4"/>
  <c r="D61" i="88" s="1"/>
  <c r="E61" i="88" s="1"/>
  <c r="FU13" i="4"/>
  <c r="D61" i="87" s="1"/>
  <c r="E61" i="87" s="1"/>
  <c r="FU14" i="4"/>
  <c r="D61" i="85" s="1"/>
  <c r="E61" i="85" s="1"/>
  <c r="FU15" i="4"/>
  <c r="D61" i="94" s="1"/>
  <c r="E61" i="94" s="1"/>
  <c r="FU16" i="4"/>
  <c r="D61" i="102" s="1"/>
  <c r="E61" i="102" s="1"/>
  <c r="FU17" i="4"/>
  <c r="D61" i="101" s="1"/>
  <c r="E61" i="101" s="1"/>
  <c r="FU18" i="4"/>
  <c r="D61" i="100" s="1"/>
  <c r="E61" i="100" s="1"/>
  <c r="FU19" i="4"/>
  <c r="D61" i="99" s="1"/>
  <c r="E61" i="99" s="1"/>
  <c r="FU20" i="4"/>
  <c r="D61" i="98" s="1"/>
  <c r="E61" i="98" s="1"/>
  <c r="FU21" i="4"/>
  <c r="D61" i="97" s="1"/>
  <c r="E61" i="97" s="1"/>
  <c r="FU22" i="4"/>
  <c r="D61" i="96" s="1"/>
  <c r="E61" i="96" s="1"/>
  <c r="FU23" i="4"/>
  <c r="D61" i="95" s="1"/>
  <c r="E61" i="95" s="1"/>
  <c r="FU24" i="4"/>
  <c r="D61" i="93" s="1"/>
  <c r="E61" i="93" s="1"/>
  <c r="FU25" i="4"/>
  <c r="D61" i="92" s="1"/>
  <c r="E61" i="92" s="1"/>
  <c r="FU26" i="4"/>
  <c r="D61" i="91" s="1"/>
  <c r="E61" i="91" s="1"/>
  <c r="FU27" i="4"/>
  <c r="D61" i="83" s="1"/>
  <c r="E61" i="83" s="1"/>
  <c r="FU28" i="4"/>
  <c r="D61" i="110" s="1"/>
  <c r="E61" i="110" s="1"/>
  <c r="FU29" i="4"/>
  <c r="D61" i="112" s="1"/>
  <c r="E61" i="112" s="1"/>
  <c r="FU30" i="4"/>
  <c r="D61" i="111" s="1"/>
  <c r="E61" i="111" s="1"/>
  <c r="FU31" i="4"/>
  <c r="D61" i="109" s="1"/>
  <c r="E61" i="109" s="1"/>
  <c r="FU32" i="4"/>
  <c r="D61" i="108" s="1"/>
  <c r="E61" i="108" s="1"/>
  <c r="FU33" i="4"/>
  <c r="D61" i="107" s="1"/>
  <c r="E61" i="107" s="1"/>
  <c r="FU34" i="4"/>
  <c r="D61" i="106" s="1"/>
  <c r="E61" i="106" s="1"/>
  <c r="FU35" i="4"/>
  <c r="D61" i="105" s="1"/>
  <c r="E61" i="105" s="1"/>
  <c r="FU4" i="4"/>
  <c r="D61" i="6" s="1"/>
  <c r="FT5" i="4"/>
  <c r="D60" i="80" s="1"/>
  <c r="E60" i="80" s="1"/>
  <c r="FT6" i="4"/>
  <c r="D60" i="81" s="1"/>
  <c r="E60" i="81" s="1"/>
  <c r="FT7" i="4"/>
  <c r="D60" i="82" s="1"/>
  <c r="E60" i="82" s="1"/>
  <c r="FT8" i="4"/>
  <c r="D60" i="84" s="1"/>
  <c r="E60" i="84" s="1"/>
  <c r="FT9" i="4"/>
  <c r="D60" i="86" s="1"/>
  <c r="E60" i="86" s="1"/>
  <c r="FT10" i="4"/>
  <c r="D60" i="90" s="1"/>
  <c r="E60" i="90" s="1"/>
  <c r="FT11" i="4"/>
  <c r="D60" i="89" s="1"/>
  <c r="E60" i="89" s="1"/>
  <c r="FT12" i="4"/>
  <c r="D60" i="88" s="1"/>
  <c r="E60" i="88" s="1"/>
  <c r="FT13" i="4"/>
  <c r="D60" i="87" s="1"/>
  <c r="E60" i="87" s="1"/>
  <c r="FT14" i="4"/>
  <c r="D60" i="85" s="1"/>
  <c r="E60" i="85" s="1"/>
  <c r="FT15" i="4"/>
  <c r="D60" i="94" s="1"/>
  <c r="E60" i="94" s="1"/>
  <c r="FT16" i="4"/>
  <c r="D60" i="102" s="1"/>
  <c r="E60" i="102" s="1"/>
  <c r="FT17" i="4"/>
  <c r="D60" i="101" s="1"/>
  <c r="E60" i="101" s="1"/>
  <c r="FT18" i="4"/>
  <c r="D60" i="100" s="1"/>
  <c r="E60" i="100" s="1"/>
  <c r="FT19" i="4"/>
  <c r="D60" i="99" s="1"/>
  <c r="E60" i="99" s="1"/>
  <c r="FT20" i="4"/>
  <c r="D60" i="98" s="1"/>
  <c r="E60" i="98" s="1"/>
  <c r="FT21" i="4"/>
  <c r="D60" i="97" s="1"/>
  <c r="E60" i="97" s="1"/>
  <c r="FT22" i="4"/>
  <c r="D60" i="96" s="1"/>
  <c r="E60" i="96" s="1"/>
  <c r="FT23" i="4"/>
  <c r="D60" i="95" s="1"/>
  <c r="E60" i="95" s="1"/>
  <c r="FT24" i="4"/>
  <c r="D60" i="93" s="1"/>
  <c r="E60" i="93" s="1"/>
  <c r="FT25" i="4"/>
  <c r="D60" i="92" s="1"/>
  <c r="E60" i="92" s="1"/>
  <c r="FT26" i="4"/>
  <c r="D60" i="91" s="1"/>
  <c r="E60" i="91" s="1"/>
  <c r="FT27" i="4"/>
  <c r="D60" i="83" s="1"/>
  <c r="E60" i="83" s="1"/>
  <c r="FT28" i="4"/>
  <c r="D60" i="110" s="1"/>
  <c r="E60" i="110" s="1"/>
  <c r="FT29" i="4"/>
  <c r="D60" i="112" s="1"/>
  <c r="E60" i="112" s="1"/>
  <c r="FT30" i="4"/>
  <c r="D60" i="111" s="1"/>
  <c r="E60" i="111" s="1"/>
  <c r="FT31" i="4"/>
  <c r="D60" i="109" s="1"/>
  <c r="E60" i="109" s="1"/>
  <c r="FT32" i="4"/>
  <c r="D60" i="108" s="1"/>
  <c r="E60" i="108" s="1"/>
  <c r="FT33" i="4"/>
  <c r="D60" i="107" s="1"/>
  <c r="E60" i="107" s="1"/>
  <c r="FT34" i="4"/>
  <c r="D60" i="106" s="1"/>
  <c r="E60" i="106" s="1"/>
  <c r="FT35" i="4"/>
  <c r="D60" i="105" s="1"/>
  <c r="E60" i="105" s="1"/>
  <c r="FT4" i="4"/>
  <c r="D60" i="6" s="1"/>
  <c r="FS5" i="4"/>
  <c r="D59" i="80" s="1"/>
  <c r="E59" i="80" s="1"/>
  <c r="FS6" i="4"/>
  <c r="D59" i="81" s="1"/>
  <c r="E59" i="81" s="1"/>
  <c r="FS7" i="4"/>
  <c r="D59" i="82" s="1"/>
  <c r="E59" i="82" s="1"/>
  <c r="FS8" i="4"/>
  <c r="D59" i="84" s="1"/>
  <c r="E59" i="84" s="1"/>
  <c r="FS9" i="4"/>
  <c r="D59" i="86" s="1"/>
  <c r="E59" i="86" s="1"/>
  <c r="FS10" i="4"/>
  <c r="D59" i="90" s="1"/>
  <c r="E59" i="90" s="1"/>
  <c r="FS11" i="4"/>
  <c r="D59" i="89" s="1"/>
  <c r="E59" i="89" s="1"/>
  <c r="FS12" i="4"/>
  <c r="D59" i="88" s="1"/>
  <c r="E59" i="88" s="1"/>
  <c r="FS13" i="4"/>
  <c r="D59" i="87" s="1"/>
  <c r="E59" i="87" s="1"/>
  <c r="FS14" i="4"/>
  <c r="D59" i="85" s="1"/>
  <c r="E59" i="85" s="1"/>
  <c r="FS15" i="4"/>
  <c r="D59" i="94" s="1"/>
  <c r="E59" i="94" s="1"/>
  <c r="FS16" i="4"/>
  <c r="D59" i="102" s="1"/>
  <c r="E59" i="102" s="1"/>
  <c r="FS17" i="4"/>
  <c r="D59" i="101" s="1"/>
  <c r="E59" i="101" s="1"/>
  <c r="FS18" i="4"/>
  <c r="D59" i="100" s="1"/>
  <c r="E59" i="100" s="1"/>
  <c r="FS19" i="4"/>
  <c r="D59" i="99" s="1"/>
  <c r="E59" i="99" s="1"/>
  <c r="FS20" i="4"/>
  <c r="D59" i="98" s="1"/>
  <c r="E59" i="98" s="1"/>
  <c r="FS21" i="4"/>
  <c r="D59" i="97" s="1"/>
  <c r="E59" i="97" s="1"/>
  <c r="FS22" i="4"/>
  <c r="D59" i="96" s="1"/>
  <c r="E59" i="96" s="1"/>
  <c r="FS23" i="4"/>
  <c r="D59" i="95" s="1"/>
  <c r="E59" i="95" s="1"/>
  <c r="FS24" i="4"/>
  <c r="D59" i="93" s="1"/>
  <c r="E59" i="93" s="1"/>
  <c r="FS25" i="4"/>
  <c r="D59" i="92" s="1"/>
  <c r="E59" i="92" s="1"/>
  <c r="FS26" i="4"/>
  <c r="D59" i="91" s="1"/>
  <c r="E59" i="91" s="1"/>
  <c r="FS27" i="4"/>
  <c r="D59" i="83" s="1"/>
  <c r="E59" i="83" s="1"/>
  <c r="FS28" i="4"/>
  <c r="D59" i="110" s="1"/>
  <c r="E59" i="110" s="1"/>
  <c r="FS29" i="4"/>
  <c r="D59" i="112" s="1"/>
  <c r="E59" i="112" s="1"/>
  <c r="FS30" i="4"/>
  <c r="D59" i="111" s="1"/>
  <c r="E59" i="111" s="1"/>
  <c r="FS31" i="4"/>
  <c r="D59" i="109" s="1"/>
  <c r="E59" i="109" s="1"/>
  <c r="FS32" i="4"/>
  <c r="D59" i="108" s="1"/>
  <c r="E59" i="108" s="1"/>
  <c r="FS33" i="4"/>
  <c r="D59" i="107" s="1"/>
  <c r="E59" i="107" s="1"/>
  <c r="FS34" i="4"/>
  <c r="D59" i="106" s="1"/>
  <c r="E59" i="106" s="1"/>
  <c r="FS35" i="4"/>
  <c r="D59" i="105" s="1"/>
  <c r="E59" i="105" s="1"/>
  <c r="FS4" i="4"/>
  <c r="D59" i="6" s="1"/>
  <c r="FR5" i="4"/>
  <c r="D58" i="80" s="1"/>
  <c r="E58" i="80" s="1"/>
  <c r="FR6" i="4"/>
  <c r="D58" i="81" s="1"/>
  <c r="E58" i="81" s="1"/>
  <c r="FR7" i="4"/>
  <c r="D58" i="82" s="1"/>
  <c r="E58" i="82" s="1"/>
  <c r="FR8" i="4"/>
  <c r="D58" i="84" s="1"/>
  <c r="E58" i="84" s="1"/>
  <c r="FR9" i="4"/>
  <c r="D58" i="86" s="1"/>
  <c r="E58" i="86" s="1"/>
  <c r="FR10" i="4"/>
  <c r="D58" i="90" s="1"/>
  <c r="E58" i="90" s="1"/>
  <c r="FR11" i="4"/>
  <c r="D58" i="89" s="1"/>
  <c r="E58" i="89" s="1"/>
  <c r="FR12" i="4"/>
  <c r="D58" i="88" s="1"/>
  <c r="E58" i="88" s="1"/>
  <c r="FR13" i="4"/>
  <c r="D58" i="87" s="1"/>
  <c r="E58" i="87" s="1"/>
  <c r="FR14" i="4"/>
  <c r="D58" i="85" s="1"/>
  <c r="E58" i="85" s="1"/>
  <c r="FR15" i="4"/>
  <c r="D58" i="94" s="1"/>
  <c r="E58" i="94" s="1"/>
  <c r="FR16" i="4"/>
  <c r="D58" i="102" s="1"/>
  <c r="E58" i="102" s="1"/>
  <c r="FR17" i="4"/>
  <c r="D58" i="101" s="1"/>
  <c r="E58" i="101" s="1"/>
  <c r="FR18" i="4"/>
  <c r="D58" i="100" s="1"/>
  <c r="E58" i="100" s="1"/>
  <c r="FR19" i="4"/>
  <c r="D58" i="99" s="1"/>
  <c r="E58" i="99" s="1"/>
  <c r="FR20" i="4"/>
  <c r="D58" i="98" s="1"/>
  <c r="E58" i="98" s="1"/>
  <c r="FR21" i="4"/>
  <c r="D58" i="97" s="1"/>
  <c r="E58" i="97" s="1"/>
  <c r="FR22" i="4"/>
  <c r="D58" i="96" s="1"/>
  <c r="E58" i="96" s="1"/>
  <c r="FR23" i="4"/>
  <c r="D58" i="95" s="1"/>
  <c r="E58" i="95" s="1"/>
  <c r="FR24" i="4"/>
  <c r="D58" i="93" s="1"/>
  <c r="E58" i="93" s="1"/>
  <c r="FR25" i="4"/>
  <c r="D58" i="92" s="1"/>
  <c r="E58" i="92" s="1"/>
  <c r="FR26" i="4"/>
  <c r="D58" i="91" s="1"/>
  <c r="E58" i="91" s="1"/>
  <c r="FR27" i="4"/>
  <c r="D58" i="83" s="1"/>
  <c r="E58" i="83" s="1"/>
  <c r="FR28" i="4"/>
  <c r="D58" i="110" s="1"/>
  <c r="E58" i="110" s="1"/>
  <c r="FR29" i="4"/>
  <c r="D58" i="112" s="1"/>
  <c r="E58" i="112" s="1"/>
  <c r="FR30" i="4"/>
  <c r="D58" i="111" s="1"/>
  <c r="E58" i="111" s="1"/>
  <c r="FR31" i="4"/>
  <c r="D58" i="109" s="1"/>
  <c r="E58" i="109" s="1"/>
  <c r="FR32" i="4"/>
  <c r="D58" i="108" s="1"/>
  <c r="E58" i="108" s="1"/>
  <c r="FR33" i="4"/>
  <c r="D58" i="107" s="1"/>
  <c r="E58" i="107" s="1"/>
  <c r="FR34" i="4"/>
  <c r="D58" i="106" s="1"/>
  <c r="E58" i="106" s="1"/>
  <c r="FR35" i="4"/>
  <c r="D58" i="105" s="1"/>
  <c r="E58" i="105" s="1"/>
  <c r="FR4" i="4"/>
  <c r="D58" i="6" s="1"/>
  <c r="FQ5" i="4"/>
  <c r="D56" i="80" s="1"/>
  <c r="E56" i="80" s="1"/>
  <c r="FQ6" i="4"/>
  <c r="D56" i="81" s="1"/>
  <c r="E56" i="81" s="1"/>
  <c r="FQ7" i="4"/>
  <c r="D56" i="82" s="1"/>
  <c r="E56" i="82" s="1"/>
  <c r="FQ8" i="4"/>
  <c r="D56" i="84" s="1"/>
  <c r="E56" i="84" s="1"/>
  <c r="FQ9" i="4"/>
  <c r="D56" i="86" s="1"/>
  <c r="E56" i="86" s="1"/>
  <c r="FQ10" i="4"/>
  <c r="D56" i="90" s="1"/>
  <c r="E56" i="90" s="1"/>
  <c r="FQ11" i="4"/>
  <c r="D56" i="89" s="1"/>
  <c r="E56" i="89" s="1"/>
  <c r="FQ12" i="4"/>
  <c r="D56" i="88" s="1"/>
  <c r="E56" i="88" s="1"/>
  <c r="FQ13" i="4"/>
  <c r="D56" i="87" s="1"/>
  <c r="E56" i="87" s="1"/>
  <c r="FQ14" i="4"/>
  <c r="D56" i="85" s="1"/>
  <c r="E56" i="85" s="1"/>
  <c r="FQ15" i="4"/>
  <c r="D56" i="94" s="1"/>
  <c r="E56" i="94" s="1"/>
  <c r="FQ16" i="4"/>
  <c r="D56" i="102" s="1"/>
  <c r="E56" i="102" s="1"/>
  <c r="FQ17" i="4"/>
  <c r="D56" i="101" s="1"/>
  <c r="E56" i="101" s="1"/>
  <c r="FQ18" i="4"/>
  <c r="D56" i="100" s="1"/>
  <c r="E56" i="100" s="1"/>
  <c r="FQ19" i="4"/>
  <c r="D56" i="99" s="1"/>
  <c r="E56" i="99" s="1"/>
  <c r="FQ20" i="4"/>
  <c r="D56" i="98" s="1"/>
  <c r="E56" i="98" s="1"/>
  <c r="FQ21" i="4"/>
  <c r="D56" i="97" s="1"/>
  <c r="E56" i="97" s="1"/>
  <c r="FQ22" i="4"/>
  <c r="D56" i="96" s="1"/>
  <c r="E56" i="96" s="1"/>
  <c r="FQ23" i="4"/>
  <c r="D56" i="95" s="1"/>
  <c r="E56" i="95" s="1"/>
  <c r="FQ24" i="4"/>
  <c r="D56" i="93" s="1"/>
  <c r="E56" i="93" s="1"/>
  <c r="FQ25" i="4"/>
  <c r="D56" i="92" s="1"/>
  <c r="E56" i="92" s="1"/>
  <c r="FQ26" i="4"/>
  <c r="D56" i="91" s="1"/>
  <c r="E56" i="91" s="1"/>
  <c r="FQ27" i="4"/>
  <c r="D56" i="83" s="1"/>
  <c r="E56" i="83" s="1"/>
  <c r="FQ28" i="4"/>
  <c r="D56" i="110" s="1"/>
  <c r="E56" i="110" s="1"/>
  <c r="FQ29" i="4"/>
  <c r="D56" i="112" s="1"/>
  <c r="E56" i="112" s="1"/>
  <c r="FQ30" i="4"/>
  <c r="D56" i="111" s="1"/>
  <c r="E56" i="111" s="1"/>
  <c r="FQ31" i="4"/>
  <c r="D56" i="109" s="1"/>
  <c r="E56" i="109" s="1"/>
  <c r="FQ32" i="4"/>
  <c r="D56" i="108" s="1"/>
  <c r="E56" i="108" s="1"/>
  <c r="FQ33" i="4"/>
  <c r="D56" i="107" s="1"/>
  <c r="E56" i="107" s="1"/>
  <c r="FQ34" i="4"/>
  <c r="D56" i="106" s="1"/>
  <c r="E56" i="106" s="1"/>
  <c r="FQ35" i="4"/>
  <c r="D56" i="105" s="1"/>
  <c r="E56" i="105" s="1"/>
  <c r="FQ4" i="4"/>
  <c r="D56" i="6" s="1"/>
  <c r="FP5" i="4"/>
  <c r="D55" i="80" s="1"/>
  <c r="E55" i="80" s="1"/>
  <c r="FP6" i="4"/>
  <c r="D55" i="81" s="1"/>
  <c r="E55" i="81" s="1"/>
  <c r="FP7" i="4"/>
  <c r="D55" i="82" s="1"/>
  <c r="E55" i="82" s="1"/>
  <c r="FP8" i="4"/>
  <c r="D55" i="84" s="1"/>
  <c r="E55" i="84" s="1"/>
  <c r="FP9" i="4"/>
  <c r="D55" i="86" s="1"/>
  <c r="E55" i="86" s="1"/>
  <c r="FP10" i="4"/>
  <c r="D55" i="90" s="1"/>
  <c r="E55" i="90" s="1"/>
  <c r="FP11" i="4"/>
  <c r="D55" i="89" s="1"/>
  <c r="E55" i="89" s="1"/>
  <c r="FP12" i="4"/>
  <c r="D55" i="88" s="1"/>
  <c r="E55" i="88" s="1"/>
  <c r="FP13" i="4"/>
  <c r="D55" i="87" s="1"/>
  <c r="E55" i="87" s="1"/>
  <c r="FP14" i="4"/>
  <c r="D55" i="85" s="1"/>
  <c r="E55" i="85" s="1"/>
  <c r="FP15" i="4"/>
  <c r="D55" i="94" s="1"/>
  <c r="E55" i="94" s="1"/>
  <c r="FP16" i="4"/>
  <c r="D55" i="102" s="1"/>
  <c r="E55" i="102" s="1"/>
  <c r="FP17" i="4"/>
  <c r="D55" i="101" s="1"/>
  <c r="E55" i="101" s="1"/>
  <c r="FP18" i="4"/>
  <c r="D55" i="100" s="1"/>
  <c r="E55" i="100" s="1"/>
  <c r="FP19" i="4"/>
  <c r="D55" i="99" s="1"/>
  <c r="E55" i="99" s="1"/>
  <c r="FP20" i="4"/>
  <c r="D55" i="98" s="1"/>
  <c r="E55" i="98" s="1"/>
  <c r="FP21" i="4"/>
  <c r="D55" i="97" s="1"/>
  <c r="E55" i="97" s="1"/>
  <c r="FP22" i="4"/>
  <c r="D55" i="96" s="1"/>
  <c r="E55" i="96" s="1"/>
  <c r="FP23" i="4"/>
  <c r="D55" i="95" s="1"/>
  <c r="E55" i="95" s="1"/>
  <c r="FP24" i="4"/>
  <c r="D55" i="93" s="1"/>
  <c r="E55" i="93" s="1"/>
  <c r="FP25" i="4"/>
  <c r="D55" i="92" s="1"/>
  <c r="E55" i="92" s="1"/>
  <c r="FP26" i="4"/>
  <c r="D55" i="91" s="1"/>
  <c r="E55" i="91" s="1"/>
  <c r="FP27" i="4"/>
  <c r="D55" i="83" s="1"/>
  <c r="E55" i="83" s="1"/>
  <c r="FP28" i="4"/>
  <c r="D55" i="110" s="1"/>
  <c r="E55" i="110" s="1"/>
  <c r="FP29" i="4"/>
  <c r="D55" i="112" s="1"/>
  <c r="E55" i="112" s="1"/>
  <c r="FP30" i="4"/>
  <c r="D55" i="111" s="1"/>
  <c r="E55" i="111" s="1"/>
  <c r="FP31" i="4"/>
  <c r="D55" i="109" s="1"/>
  <c r="E55" i="109" s="1"/>
  <c r="FP32" i="4"/>
  <c r="D55" i="108" s="1"/>
  <c r="E55" i="108" s="1"/>
  <c r="FP33" i="4"/>
  <c r="D55" i="107" s="1"/>
  <c r="E55" i="107" s="1"/>
  <c r="FP34" i="4"/>
  <c r="D55" i="106" s="1"/>
  <c r="E55" i="106" s="1"/>
  <c r="FP35" i="4"/>
  <c r="D55" i="105" s="1"/>
  <c r="E55" i="105" s="1"/>
  <c r="FP4" i="4"/>
  <c r="D55" i="6" s="1"/>
  <c r="FO5" i="4"/>
  <c r="D53" i="80" s="1"/>
  <c r="E53" i="80" s="1"/>
  <c r="FO6" i="4"/>
  <c r="D53" i="81" s="1"/>
  <c r="E53" i="81" s="1"/>
  <c r="FO7" i="4"/>
  <c r="D53" i="82" s="1"/>
  <c r="E53" i="82" s="1"/>
  <c r="FO8" i="4"/>
  <c r="D53" i="84" s="1"/>
  <c r="E53" i="84" s="1"/>
  <c r="FO9" i="4"/>
  <c r="D53" i="86" s="1"/>
  <c r="E53" i="86" s="1"/>
  <c r="FO10" i="4"/>
  <c r="D53" i="90" s="1"/>
  <c r="E53" i="90" s="1"/>
  <c r="FO11" i="4"/>
  <c r="D53" i="89" s="1"/>
  <c r="E53" i="89" s="1"/>
  <c r="FO12" i="4"/>
  <c r="D53" i="88" s="1"/>
  <c r="E53" i="88" s="1"/>
  <c r="FO13" i="4"/>
  <c r="D53" i="87" s="1"/>
  <c r="E53" i="87" s="1"/>
  <c r="FO14" i="4"/>
  <c r="D53" i="85" s="1"/>
  <c r="E53" i="85" s="1"/>
  <c r="FO15" i="4"/>
  <c r="D53" i="94" s="1"/>
  <c r="E53" i="94" s="1"/>
  <c r="FO16" i="4"/>
  <c r="D53" i="102" s="1"/>
  <c r="E53" i="102" s="1"/>
  <c r="FO17" i="4"/>
  <c r="D53" i="101" s="1"/>
  <c r="E53" i="101" s="1"/>
  <c r="FO18" i="4"/>
  <c r="D53" i="100" s="1"/>
  <c r="E53" i="100" s="1"/>
  <c r="FO19" i="4"/>
  <c r="D53" i="99" s="1"/>
  <c r="E53" i="99" s="1"/>
  <c r="FO20" i="4"/>
  <c r="D53" i="98" s="1"/>
  <c r="E53" i="98" s="1"/>
  <c r="FO21" i="4"/>
  <c r="D53" i="97" s="1"/>
  <c r="E53" i="97" s="1"/>
  <c r="FO22" i="4"/>
  <c r="D53" i="96" s="1"/>
  <c r="E53" i="96" s="1"/>
  <c r="FO23" i="4"/>
  <c r="D53" i="95" s="1"/>
  <c r="E53" i="95" s="1"/>
  <c r="FO24" i="4"/>
  <c r="D53" i="93" s="1"/>
  <c r="E53" i="93" s="1"/>
  <c r="FO25" i="4"/>
  <c r="D53" i="92" s="1"/>
  <c r="E53" i="92" s="1"/>
  <c r="FO26" i="4"/>
  <c r="D53" i="91" s="1"/>
  <c r="E53" i="91" s="1"/>
  <c r="FO27" i="4"/>
  <c r="D53" i="83" s="1"/>
  <c r="E53" i="83" s="1"/>
  <c r="FO28" i="4"/>
  <c r="D53" i="110" s="1"/>
  <c r="E53" i="110" s="1"/>
  <c r="FO29" i="4"/>
  <c r="D53" i="112" s="1"/>
  <c r="E53" i="112" s="1"/>
  <c r="FO30" i="4"/>
  <c r="D53" i="111" s="1"/>
  <c r="E53" i="111" s="1"/>
  <c r="FO31" i="4"/>
  <c r="D53" i="109" s="1"/>
  <c r="E53" i="109" s="1"/>
  <c r="FO32" i="4"/>
  <c r="D53" i="108" s="1"/>
  <c r="E53" i="108" s="1"/>
  <c r="FO33" i="4"/>
  <c r="D53" i="107" s="1"/>
  <c r="E53" i="107" s="1"/>
  <c r="FO34" i="4"/>
  <c r="D53" i="106" s="1"/>
  <c r="E53" i="106" s="1"/>
  <c r="FO35" i="4"/>
  <c r="D53" i="105" s="1"/>
  <c r="E53" i="105" s="1"/>
  <c r="FO4" i="4"/>
  <c r="D53" i="6" s="1"/>
  <c r="FN5" i="4"/>
  <c r="D52" i="80" s="1"/>
  <c r="E52" i="80" s="1"/>
  <c r="FN6" i="4"/>
  <c r="D52" i="81" s="1"/>
  <c r="E52" i="81" s="1"/>
  <c r="FN7" i="4"/>
  <c r="D52" i="82" s="1"/>
  <c r="E52" i="82" s="1"/>
  <c r="FN8" i="4"/>
  <c r="D52" i="84" s="1"/>
  <c r="E52" i="84" s="1"/>
  <c r="FN9" i="4"/>
  <c r="D52" i="86" s="1"/>
  <c r="E52" i="86" s="1"/>
  <c r="FN10" i="4"/>
  <c r="D52" i="90" s="1"/>
  <c r="E52" i="90" s="1"/>
  <c r="FN11" i="4"/>
  <c r="D52" i="89" s="1"/>
  <c r="E52" i="89" s="1"/>
  <c r="FN12" i="4"/>
  <c r="D52" i="88" s="1"/>
  <c r="E52" i="88" s="1"/>
  <c r="FN13" i="4"/>
  <c r="D52" i="87" s="1"/>
  <c r="E52" i="87" s="1"/>
  <c r="FN14" i="4"/>
  <c r="D52" i="85" s="1"/>
  <c r="E52" i="85" s="1"/>
  <c r="FN15" i="4"/>
  <c r="D52" i="94" s="1"/>
  <c r="E52" i="94" s="1"/>
  <c r="FN16" i="4"/>
  <c r="D52" i="102" s="1"/>
  <c r="E52" i="102" s="1"/>
  <c r="FN17" i="4"/>
  <c r="D52" i="101" s="1"/>
  <c r="E52" i="101" s="1"/>
  <c r="FN18" i="4"/>
  <c r="D52" i="100" s="1"/>
  <c r="E52" i="100" s="1"/>
  <c r="FN19" i="4"/>
  <c r="D52" i="99" s="1"/>
  <c r="E52" i="99" s="1"/>
  <c r="FN20" i="4"/>
  <c r="D52" i="98" s="1"/>
  <c r="E52" i="98" s="1"/>
  <c r="FN21" i="4"/>
  <c r="D52" i="97" s="1"/>
  <c r="E52" i="97" s="1"/>
  <c r="FN22" i="4"/>
  <c r="D52" i="96" s="1"/>
  <c r="E52" i="96" s="1"/>
  <c r="FN23" i="4"/>
  <c r="D52" i="95" s="1"/>
  <c r="E52" i="95" s="1"/>
  <c r="FN24" i="4"/>
  <c r="D52" i="93" s="1"/>
  <c r="E52" i="93" s="1"/>
  <c r="FN25" i="4"/>
  <c r="D52" i="92" s="1"/>
  <c r="E52" i="92" s="1"/>
  <c r="FN26" i="4"/>
  <c r="D52" i="91" s="1"/>
  <c r="E52" i="91" s="1"/>
  <c r="FN27" i="4"/>
  <c r="D52" i="83" s="1"/>
  <c r="E52" i="83" s="1"/>
  <c r="FN28" i="4"/>
  <c r="D52" i="110" s="1"/>
  <c r="E52" i="110" s="1"/>
  <c r="FN29" i="4"/>
  <c r="D52" i="112" s="1"/>
  <c r="E52" i="112" s="1"/>
  <c r="FN30" i="4"/>
  <c r="D52" i="111" s="1"/>
  <c r="E52" i="111" s="1"/>
  <c r="FN31" i="4"/>
  <c r="D52" i="109" s="1"/>
  <c r="E52" i="109" s="1"/>
  <c r="FN32" i="4"/>
  <c r="D52" i="108" s="1"/>
  <c r="E52" i="108" s="1"/>
  <c r="FN33" i="4"/>
  <c r="D52" i="107" s="1"/>
  <c r="E52" i="107" s="1"/>
  <c r="FN34" i="4"/>
  <c r="D52" i="106" s="1"/>
  <c r="E52" i="106" s="1"/>
  <c r="FN35" i="4"/>
  <c r="D52" i="105" s="1"/>
  <c r="E52" i="105" s="1"/>
  <c r="FN4" i="4"/>
  <c r="D52" i="6" s="1"/>
  <c r="FM5" i="4"/>
  <c r="D51" i="80" s="1"/>
  <c r="E51" i="80" s="1"/>
  <c r="FM6" i="4"/>
  <c r="D51" i="81" s="1"/>
  <c r="E51" i="81" s="1"/>
  <c r="FM7" i="4"/>
  <c r="D51" i="82" s="1"/>
  <c r="E51" i="82" s="1"/>
  <c r="FM8" i="4"/>
  <c r="D51" i="84" s="1"/>
  <c r="E51" i="84" s="1"/>
  <c r="FM9" i="4"/>
  <c r="D51" i="86" s="1"/>
  <c r="E51" i="86" s="1"/>
  <c r="FM10" i="4"/>
  <c r="D51" i="90" s="1"/>
  <c r="E51" i="90" s="1"/>
  <c r="FM11" i="4"/>
  <c r="D51" i="89" s="1"/>
  <c r="E51" i="89" s="1"/>
  <c r="FM12" i="4"/>
  <c r="D51" i="88" s="1"/>
  <c r="E51" i="88" s="1"/>
  <c r="FM13" i="4"/>
  <c r="D51" i="87" s="1"/>
  <c r="E51" i="87" s="1"/>
  <c r="FM14" i="4"/>
  <c r="D51" i="85" s="1"/>
  <c r="E51" i="85" s="1"/>
  <c r="FM15" i="4"/>
  <c r="D51" i="94" s="1"/>
  <c r="E51" i="94" s="1"/>
  <c r="FM16" i="4"/>
  <c r="D51" i="102" s="1"/>
  <c r="E51" i="102" s="1"/>
  <c r="FM17" i="4"/>
  <c r="D51" i="101" s="1"/>
  <c r="E51" i="101" s="1"/>
  <c r="FM18" i="4"/>
  <c r="D51" i="100" s="1"/>
  <c r="E51" i="100" s="1"/>
  <c r="FM19" i="4"/>
  <c r="D51" i="99" s="1"/>
  <c r="E51" i="99" s="1"/>
  <c r="FM20" i="4"/>
  <c r="D51" i="98" s="1"/>
  <c r="E51" i="98" s="1"/>
  <c r="FM21" i="4"/>
  <c r="D51" i="97" s="1"/>
  <c r="E51" i="97" s="1"/>
  <c r="FM22" i="4"/>
  <c r="D51" i="96" s="1"/>
  <c r="E51" i="96" s="1"/>
  <c r="FM23" i="4"/>
  <c r="D51" i="95" s="1"/>
  <c r="E51" i="95" s="1"/>
  <c r="FM24" i="4"/>
  <c r="D51" i="93" s="1"/>
  <c r="E51" i="93" s="1"/>
  <c r="FM25" i="4"/>
  <c r="D51" i="92" s="1"/>
  <c r="E51" i="92" s="1"/>
  <c r="FM26" i="4"/>
  <c r="D51" i="91" s="1"/>
  <c r="E51" i="91" s="1"/>
  <c r="FM27" i="4"/>
  <c r="D51" i="83" s="1"/>
  <c r="E51" i="83" s="1"/>
  <c r="FM28" i="4"/>
  <c r="D51" i="110" s="1"/>
  <c r="E51" i="110" s="1"/>
  <c r="FM29" i="4"/>
  <c r="D51" i="112" s="1"/>
  <c r="E51" i="112" s="1"/>
  <c r="FM30" i="4"/>
  <c r="D51" i="111" s="1"/>
  <c r="E51" i="111" s="1"/>
  <c r="FM31" i="4"/>
  <c r="D51" i="109" s="1"/>
  <c r="E51" i="109" s="1"/>
  <c r="FM32" i="4"/>
  <c r="D51" i="108" s="1"/>
  <c r="E51" i="108" s="1"/>
  <c r="FM33" i="4"/>
  <c r="D51" i="107" s="1"/>
  <c r="E51" i="107" s="1"/>
  <c r="FM34" i="4"/>
  <c r="D51" i="106" s="1"/>
  <c r="E51" i="106" s="1"/>
  <c r="FM35" i="4"/>
  <c r="D51" i="105" s="1"/>
  <c r="E51" i="105" s="1"/>
  <c r="FM4" i="4"/>
  <c r="D51" i="6" s="1"/>
  <c r="FL5" i="4"/>
  <c r="D50" i="80" s="1"/>
  <c r="E50" i="80" s="1"/>
  <c r="FL6" i="4"/>
  <c r="D50" i="81" s="1"/>
  <c r="E50" i="81" s="1"/>
  <c r="FL7" i="4"/>
  <c r="D50" i="82" s="1"/>
  <c r="E50" i="82" s="1"/>
  <c r="FL8" i="4"/>
  <c r="D50" i="84" s="1"/>
  <c r="E50" i="84" s="1"/>
  <c r="FL9" i="4"/>
  <c r="D50" i="86" s="1"/>
  <c r="E50" i="86" s="1"/>
  <c r="FL10" i="4"/>
  <c r="D50" i="90" s="1"/>
  <c r="E50" i="90" s="1"/>
  <c r="FL11" i="4"/>
  <c r="D50" i="89" s="1"/>
  <c r="E50" i="89" s="1"/>
  <c r="FL12" i="4"/>
  <c r="D50" i="88" s="1"/>
  <c r="E50" i="88" s="1"/>
  <c r="FL13" i="4"/>
  <c r="D50" i="87" s="1"/>
  <c r="E50" i="87" s="1"/>
  <c r="FL14" i="4"/>
  <c r="D50" i="85" s="1"/>
  <c r="E50" i="85" s="1"/>
  <c r="FL15" i="4"/>
  <c r="D50" i="94" s="1"/>
  <c r="E50" i="94" s="1"/>
  <c r="FL16" i="4"/>
  <c r="D50" i="102" s="1"/>
  <c r="E50" i="102" s="1"/>
  <c r="FL17" i="4"/>
  <c r="D50" i="101" s="1"/>
  <c r="E50" i="101" s="1"/>
  <c r="FL18" i="4"/>
  <c r="D50" i="100" s="1"/>
  <c r="E50" i="100" s="1"/>
  <c r="FL19" i="4"/>
  <c r="D50" i="99" s="1"/>
  <c r="E50" i="99" s="1"/>
  <c r="FL20" i="4"/>
  <c r="D50" i="98" s="1"/>
  <c r="E50" i="98" s="1"/>
  <c r="FL21" i="4"/>
  <c r="D50" i="97" s="1"/>
  <c r="E50" i="97" s="1"/>
  <c r="FL22" i="4"/>
  <c r="D50" i="96" s="1"/>
  <c r="E50" i="96" s="1"/>
  <c r="FL23" i="4"/>
  <c r="D50" i="95" s="1"/>
  <c r="E50" i="95" s="1"/>
  <c r="FL24" i="4"/>
  <c r="D50" i="93" s="1"/>
  <c r="E50" i="93" s="1"/>
  <c r="FL25" i="4"/>
  <c r="D50" i="92" s="1"/>
  <c r="E50" i="92" s="1"/>
  <c r="FL26" i="4"/>
  <c r="D50" i="91" s="1"/>
  <c r="E50" i="91" s="1"/>
  <c r="FL27" i="4"/>
  <c r="D50" i="83" s="1"/>
  <c r="E50" i="83" s="1"/>
  <c r="FL28" i="4"/>
  <c r="D50" i="110" s="1"/>
  <c r="E50" i="110" s="1"/>
  <c r="FL29" i="4"/>
  <c r="D50" i="112" s="1"/>
  <c r="E50" i="112" s="1"/>
  <c r="FL30" i="4"/>
  <c r="D50" i="111" s="1"/>
  <c r="E50" i="111" s="1"/>
  <c r="FL31" i="4"/>
  <c r="D50" i="109" s="1"/>
  <c r="E50" i="109" s="1"/>
  <c r="FL32" i="4"/>
  <c r="D50" i="108" s="1"/>
  <c r="E50" i="108" s="1"/>
  <c r="FL33" i="4"/>
  <c r="D50" i="107" s="1"/>
  <c r="E50" i="107" s="1"/>
  <c r="FL34" i="4"/>
  <c r="D50" i="106" s="1"/>
  <c r="E50" i="106" s="1"/>
  <c r="FL35" i="4"/>
  <c r="D50" i="105" s="1"/>
  <c r="E50" i="105" s="1"/>
  <c r="FL4" i="4"/>
  <c r="D50" i="6" s="1"/>
  <c r="FK5" i="4"/>
  <c r="D49" i="80" s="1"/>
  <c r="E49" i="80" s="1"/>
  <c r="FK6" i="4"/>
  <c r="D49" i="81" s="1"/>
  <c r="E49" i="81" s="1"/>
  <c r="FK7" i="4"/>
  <c r="D49" i="82" s="1"/>
  <c r="E49" i="82" s="1"/>
  <c r="FK8" i="4"/>
  <c r="D49" i="84" s="1"/>
  <c r="E49" i="84" s="1"/>
  <c r="FK9" i="4"/>
  <c r="D49" i="86" s="1"/>
  <c r="E49" i="86" s="1"/>
  <c r="FK10" i="4"/>
  <c r="D49" i="90" s="1"/>
  <c r="E49" i="90" s="1"/>
  <c r="FK11" i="4"/>
  <c r="D49" i="89" s="1"/>
  <c r="E49" i="89" s="1"/>
  <c r="FK12" i="4"/>
  <c r="D49" i="88" s="1"/>
  <c r="E49" i="88" s="1"/>
  <c r="FK13" i="4"/>
  <c r="D49" i="87" s="1"/>
  <c r="E49" i="87" s="1"/>
  <c r="FK14" i="4"/>
  <c r="D49" i="85" s="1"/>
  <c r="E49" i="85" s="1"/>
  <c r="FK15" i="4"/>
  <c r="D49" i="94" s="1"/>
  <c r="E49" i="94" s="1"/>
  <c r="FK16" i="4"/>
  <c r="D49" i="102" s="1"/>
  <c r="E49" i="102" s="1"/>
  <c r="FK17" i="4"/>
  <c r="D49" i="101" s="1"/>
  <c r="E49" i="101" s="1"/>
  <c r="FK18" i="4"/>
  <c r="D49" i="100" s="1"/>
  <c r="E49" i="100" s="1"/>
  <c r="FK19" i="4"/>
  <c r="D49" i="99" s="1"/>
  <c r="E49" i="99" s="1"/>
  <c r="FK20" i="4"/>
  <c r="D49" i="98" s="1"/>
  <c r="E49" i="98" s="1"/>
  <c r="FK21" i="4"/>
  <c r="D49" i="97" s="1"/>
  <c r="E49" i="97" s="1"/>
  <c r="FK22" i="4"/>
  <c r="D49" i="96" s="1"/>
  <c r="E49" i="96" s="1"/>
  <c r="FK23" i="4"/>
  <c r="D49" i="95" s="1"/>
  <c r="E49" i="95" s="1"/>
  <c r="FK24" i="4"/>
  <c r="D49" i="93" s="1"/>
  <c r="E49" i="93" s="1"/>
  <c r="FK25" i="4"/>
  <c r="D49" i="92" s="1"/>
  <c r="E49" i="92" s="1"/>
  <c r="FK26" i="4"/>
  <c r="D49" i="91" s="1"/>
  <c r="E49" i="91" s="1"/>
  <c r="FK27" i="4"/>
  <c r="D49" i="83" s="1"/>
  <c r="E49" i="83" s="1"/>
  <c r="FK28" i="4"/>
  <c r="D49" i="110" s="1"/>
  <c r="E49" i="110" s="1"/>
  <c r="FK29" i="4"/>
  <c r="D49" i="112" s="1"/>
  <c r="E49" i="112" s="1"/>
  <c r="FK30" i="4"/>
  <c r="D49" i="111" s="1"/>
  <c r="E49" i="111" s="1"/>
  <c r="FK31" i="4"/>
  <c r="D49" i="109" s="1"/>
  <c r="E49" i="109" s="1"/>
  <c r="FK32" i="4"/>
  <c r="D49" i="108" s="1"/>
  <c r="E49" i="108" s="1"/>
  <c r="FK33" i="4"/>
  <c r="D49" i="107" s="1"/>
  <c r="E49" i="107" s="1"/>
  <c r="FK34" i="4"/>
  <c r="D49" i="106" s="1"/>
  <c r="E49" i="106" s="1"/>
  <c r="FK35" i="4"/>
  <c r="D49" i="105" s="1"/>
  <c r="E49" i="105" s="1"/>
  <c r="FK4" i="4"/>
  <c r="D49" i="6" s="1"/>
  <c r="D47" i="80"/>
  <c r="E47" i="80" s="1"/>
  <c r="D47" i="81"/>
  <c r="E47" i="81" s="1"/>
  <c r="D47" i="82"/>
  <c r="E47" i="82" s="1"/>
  <c r="D47" i="84"/>
  <c r="E47" i="84" s="1"/>
  <c r="D47" i="86"/>
  <c r="E47" i="86" s="1"/>
  <c r="D47" i="90"/>
  <c r="E47" i="90" s="1"/>
  <c r="D47" i="89"/>
  <c r="E47" i="89" s="1"/>
  <c r="D47" i="88"/>
  <c r="E47" i="88" s="1"/>
  <c r="D47" i="87"/>
  <c r="E47" i="87" s="1"/>
  <c r="D47" i="85"/>
  <c r="E47" i="85" s="1"/>
  <c r="D47" i="94"/>
  <c r="E47" i="94" s="1"/>
  <c r="D47" i="102"/>
  <c r="E47" i="102" s="1"/>
  <c r="D47" i="101"/>
  <c r="E47" i="101" s="1"/>
  <c r="D47" i="100"/>
  <c r="E47" i="100" s="1"/>
  <c r="D47" i="99"/>
  <c r="E47" i="99" s="1"/>
  <c r="D47" i="98"/>
  <c r="E47" i="98" s="1"/>
  <c r="D47" i="97"/>
  <c r="E47" i="97" s="1"/>
  <c r="D47" i="96"/>
  <c r="E47" i="96" s="1"/>
  <c r="D47" i="95"/>
  <c r="E47" i="95" s="1"/>
  <c r="D47" i="93"/>
  <c r="E47" i="93" s="1"/>
  <c r="D47" i="92"/>
  <c r="E47" i="92" s="1"/>
  <c r="D47" i="91"/>
  <c r="E47" i="91" s="1"/>
  <c r="D47" i="83"/>
  <c r="E47" i="83" s="1"/>
  <c r="D47" i="110"/>
  <c r="E47" i="110" s="1"/>
  <c r="D47" i="112"/>
  <c r="E47" i="112" s="1"/>
  <c r="D47" i="111"/>
  <c r="E47" i="111" s="1"/>
  <c r="D47" i="109"/>
  <c r="E47" i="109" s="1"/>
  <c r="D47" i="108"/>
  <c r="E47" i="108" s="1"/>
  <c r="D47" i="107"/>
  <c r="E47" i="107" s="1"/>
  <c r="D47" i="106"/>
  <c r="E47" i="106" s="1"/>
  <c r="D47" i="105"/>
  <c r="E47" i="105" s="1"/>
  <c r="D47" i="6"/>
  <c r="FI5" i="4"/>
  <c r="D46" i="80" s="1"/>
  <c r="E46" i="80" s="1"/>
  <c r="FI6" i="4"/>
  <c r="D46" i="81" s="1"/>
  <c r="E46" i="81" s="1"/>
  <c r="FI7" i="4"/>
  <c r="D46" i="82" s="1"/>
  <c r="E46" i="82" s="1"/>
  <c r="FI8" i="4"/>
  <c r="D46" i="84" s="1"/>
  <c r="E46" i="84" s="1"/>
  <c r="FI9" i="4"/>
  <c r="D46" i="86" s="1"/>
  <c r="E46" i="86" s="1"/>
  <c r="FI10" i="4"/>
  <c r="D46" i="90" s="1"/>
  <c r="E46" i="90" s="1"/>
  <c r="FI11" i="4"/>
  <c r="D46" i="89" s="1"/>
  <c r="E46" i="89" s="1"/>
  <c r="FI12" i="4"/>
  <c r="D46" i="88" s="1"/>
  <c r="E46" i="88" s="1"/>
  <c r="FI13" i="4"/>
  <c r="D46" i="87" s="1"/>
  <c r="E46" i="87" s="1"/>
  <c r="FI14" i="4"/>
  <c r="D46" i="85" s="1"/>
  <c r="E46" i="85" s="1"/>
  <c r="FI15" i="4"/>
  <c r="D46" i="94" s="1"/>
  <c r="E46" i="94" s="1"/>
  <c r="FI16" i="4"/>
  <c r="D46" i="102" s="1"/>
  <c r="E46" i="102" s="1"/>
  <c r="FI17" i="4"/>
  <c r="D46" i="101" s="1"/>
  <c r="E46" i="101" s="1"/>
  <c r="FI18" i="4"/>
  <c r="D46" i="100" s="1"/>
  <c r="E46" i="100" s="1"/>
  <c r="FI19" i="4"/>
  <c r="D46" i="99" s="1"/>
  <c r="E46" i="99" s="1"/>
  <c r="FI20" i="4"/>
  <c r="D46" i="98" s="1"/>
  <c r="E46" i="98" s="1"/>
  <c r="FI21" i="4"/>
  <c r="D46" i="97" s="1"/>
  <c r="E46" i="97" s="1"/>
  <c r="FI22" i="4"/>
  <c r="D46" i="96" s="1"/>
  <c r="E46" i="96" s="1"/>
  <c r="FI23" i="4"/>
  <c r="D46" i="95" s="1"/>
  <c r="E46" i="95" s="1"/>
  <c r="FI24" i="4"/>
  <c r="D46" i="93" s="1"/>
  <c r="E46" i="93" s="1"/>
  <c r="FI25" i="4"/>
  <c r="D46" i="92" s="1"/>
  <c r="E46" i="92" s="1"/>
  <c r="FI26" i="4"/>
  <c r="D46" i="91" s="1"/>
  <c r="E46" i="91" s="1"/>
  <c r="FI27" i="4"/>
  <c r="D46" i="83" s="1"/>
  <c r="E46" i="83" s="1"/>
  <c r="FI28" i="4"/>
  <c r="D46" i="110" s="1"/>
  <c r="E46" i="110" s="1"/>
  <c r="FI29" i="4"/>
  <c r="D46" i="112" s="1"/>
  <c r="E46" i="112" s="1"/>
  <c r="FI30" i="4"/>
  <c r="D46" i="111" s="1"/>
  <c r="E46" i="111" s="1"/>
  <c r="FI31" i="4"/>
  <c r="D46" i="109" s="1"/>
  <c r="E46" i="109" s="1"/>
  <c r="FI32" i="4"/>
  <c r="D46" i="108" s="1"/>
  <c r="E46" i="108" s="1"/>
  <c r="FI33" i="4"/>
  <c r="D46" i="107" s="1"/>
  <c r="E46" i="107" s="1"/>
  <c r="FI34" i="4"/>
  <c r="D46" i="106" s="1"/>
  <c r="E46" i="106" s="1"/>
  <c r="FI35" i="4"/>
  <c r="D46" i="105" s="1"/>
  <c r="E46" i="105" s="1"/>
  <c r="FI4" i="4"/>
  <c r="D46" i="6" s="1"/>
  <c r="FH5" i="4"/>
  <c r="D44" i="80" s="1"/>
  <c r="E44" i="80" s="1"/>
  <c r="FH6" i="4"/>
  <c r="D44" i="81" s="1"/>
  <c r="E44" i="81" s="1"/>
  <c r="FH7" i="4"/>
  <c r="D44" i="82" s="1"/>
  <c r="E44" i="82" s="1"/>
  <c r="FH8" i="4"/>
  <c r="D44" i="84" s="1"/>
  <c r="E44" i="84" s="1"/>
  <c r="FH9" i="4"/>
  <c r="D44" i="86" s="1"/>
  <c r="E44" i="86" s="1"/>
  <c r="FH10" i="4"/>
  <c r="D44" i="90" s="1"/>
  <c r="E44" i="90" s="1"/>
  <c r="FH11" i="4"/>
  <c r="D44" i="89" s="1"/>
  <c r="E44" i="89" s="1"/>
  <c r="FH12" i="4"/>
  <c r="D44" i="88" s="1"/>
  <c r="E44" i="88" s="1"/>
  <c r="FH13" i="4"/>
  <c r="D44" i="87" s="1"/>
  <c r="E44" i="87" s="1"/>
  <c r="FH14" i="4"/>
  <c r="D44" i="85" s="1"/>
  <c r="E44" i="85" s="1"/>
  <c r="FH15" i="4"/>
  <c r="D44" i="94" s="1"/>
  <c r="E44" i="94" s="1"/>
  <c r="FH16" i="4"/>
  <c r="D44" i="102" s="1"/>
  <c r="E44" i="102" s="1"/>
  <c r="FH17" i="4"/>
  <c r="D44" i="101" s="1"/>
  <c r="E44" i="101" s="1"/>
  <c r="FH18" i="4"/>
  <c r="D44" i="100" s="1"/>
  <c r="E44" i="100" s="1"/>
  <c r="FH19" i="4"/>
  <c r="D44" i="99" s="1"/>
  <c r="E44" i="99" s="1"/>
  <c r="FH20" i="4"/>
  <c r="D44" i="98" s="1"/>
  <c r="E44" i="98" s="1"/>
  <c r="FH21" i="4"/>
  <c r="D44" i="97" s="1"/>
  <c r="E44" i="97" s="1"/>
  <c r="FH22" i="4"/>
  <c r="D44" i="96" s="1"/>
  <c r="E44" i="96" s="1"/>
  <c r="FH23" i="4"/>
  <c r="D44" i="95" s="1"/>
  <c r="E44" i="95" s="1"/>
  <c r="FH24" i="4"/>
  <c r="D44" i="93" s="1"/>
  <c r="E44" i="93" s="1"/>
  <c r="FH25" i="4"/>
  <c r="D44" i="92" s="1"/>
  <c r="E44" i="92" s="1"/>
  <c r="FH26" i="4"/>
  <c r="D44" i="91" s="1"/>
  <c r="E44" i="91" s="1"/>
  <c r="FH27" i="4"/>
  <c r="D44" i="83" s="1"/>
  <c r="E44" i="83" s="1"/>
  <c r="FH28" i="4"/>
  <c r="D44" i="110" s="1"/>
  <c r="E44" i="110" s="1"/>
  <c r="FH29" i="4"/>
  <c r="D44" i="112" s="1"/>
  <c r="E44" i="112" s="1"/>
  <c r="FH30" i="4"/>
  <c r="D44" i="111" s="1"/>
  <c r="E44" i="111" s="1"/>
  <c r="FH31" i="4"/>
  <c r="D44" i="109" s="1"/>
  <c r="E44" i="109" s="1"/>
  <c r="FH32" i="4"/>
  <c r="D44" i="108" s="1"/>
  <c r="E44" i="108" s="1"/>
  <c r="FH33" i="4"/>
  <c r="D44" i="107" s="1"/>
  <c r="E44" i="107" s="1"/>
  <c r="FH34" i="4"/>
  <c r="D44" i="106" s="1"/>
  <c r="E44" i="106" s="1"/>
  <c r="FH35" i="4"/>
  <c r="D44" i="105" s="1"/>
  <c r="E44" i="105" s="1"/>
  <c r="FH4" i="4"/>
  <c r="D44" i="6" s="1"/>
  <c r="D43" i="80"/>
  <c r="E43" i="80" s="1"/>
  <c r="D43" i="81"/>
  <c r="E43" i="81" s="1"/>
  <c r="D43" i="82"/>
  <c r="E43" i="82" s="1"/>
  <c r="D43" i="84"/>
  <c r="E43" i="84" s="1"/>
  <c r="D43" i="86"/>
  <c r="E43" i="86" s="1"/>
  <c r="D43" i="90"/>
  <c r="E43" i="90" s="1"/>
  <c r="D43" i="89"/>
  <c r="E43" i="89" s="1"/>
  <c r="D43" i="88"/>
  <c r="E43" i="88" s="1"/>
  <c r="D43" i="87"/>
  <c r="E43" i="87" s="1"/>
  <c r="D43" i="85"/>
  <c r="E43" i="85" s="1"/>
  <c r="D43" i="94"/>
  <c r="E43" i="94" s="1"/>
  <c r="D43" i="102"/>
  <c r="E43" i="102" s="1"/>
  <c r="D43" i="101"/>
  <c r="E43" i="101" s="1"/>
  <c r="D43" i="100"/>
  <c r="E43" i="100" s="1"/>
  <c r="D43" i="99"/>
  <c r="E43" i="99" s="1"/>
  <c r="D43" i="98"/>
  <c r="E43" i="98" s="1"/>
  <c r="D43" i="97"/>
  <c r="E43" i="97" s="1"/>
  <c r="D43" i="96"/>
  <c r="E43" i="96" s="1"/>
  <c r="D43" i="95"/>
  <c r="E43" i="95" s="1"/>
  <c r="D43" i="93"/>
  <c r="E43" i="93" s="1"/>
  <c r="D43" i="92"/>
  <c r="E43" i="92" s="1"/>
  <c r="D43" i="91"/>
  <c r="E43" i="91" s="1"/>
  <c r="D43" i="83"/>
  <c r="E43" i="83" s="1"/>
  <c r="D43" i="110"/>
  <c r="E43" i="110" s="1"/>
  <c r="D43" i="112"/>
  <c r="E43" i="112" s="1"/>
  <c r="D43" i="111"/>
  <c r="E43" i="111" s="1"/>
  <c r="D43" i="109"/>
  <c r="E43" i="109" s="1"/>
  <c r="D43" i="108"/>
  <c r="E43" i="108" s="1"/>
  <c r="D43" i="107"/>
  <c r="E43" i="107" s="1"/>
  <c r="D43" i="106"/>
  <c r="E43" i="106" s="1"/>
  <c r="D43" i="105"/>
  <c r="E43" i="105" s="1"/>
  <c r="D43" i="6"/>
  <c r="FF5" i="4"/>
  <c r="D42" i="80" s="1"/>
  <c r="E42" i="80" s="1"/>
  <c r="FF6" i="4"/>
  <c r="D42" i="81" s="1"/>
  <c r="E42" i="81" s="1"/>
  <c r="FF7" i="4"/>
  <c r="D42" i="82" s="1"/>
  <c r="E42" i="82" s="1"/>
  <c r="FF8" i="4"/>
  <c r="D42" i="84" s="1"/>
  <c r="E42" i="84" s="1"/>
  <c r="FF9" i="4"/>
  <c r="D42" i="86" s="1"/>
  <c r="E42" i="86" s="1"/>
  <c r="FF10" i="4"/>
  <c r="D42" i="90" s="1"/>
  <c r="E42" i="90" s="1"/>
  <c r="FF11" i="4"/>
  <c r="D42" i="89" s="1"/>
  <c r="E42" i="89" s="1"/>
  <c r="FF12" i="4"/>
  <c r="D42" i="88" s="1"/>
  <c r="E42" i="88" s="1"/>
  <c r="FF13" i="4"/>
  <c r="D42" i="87" s="1"/>
  <c r="E42" i="87" s="1"/>
  <c r="FF14" i="4"/>
  <c r="D42" i="85" s="1"/>
  <c r="E42" i="85" s="1"/>
  <c r="FF15" i="4"/>
  <c r="D42" i="94" s="1"/>
  <c r="E42" i="94" s="1"/>
  <c r="FF16" i="4"/>
  <c r="D42" i="102" s="1"/>
  <c r="E42" i="102" s="1"/>
  <c r="FF17" i="4"/>
  <c r="D42" i="101" s="1"/>
  <c r="E42" i="101" s="1"/>
  <c r="FF18" i="4"/>
  <c r="D42" i="100" s="1"/>
  <c r="E42" i="100" s="1"/>
  <c r="FF19" i="4"/>
  <c r="D42" i="99" s="1"/>
  <c r="E42" i="99" s="1"/>
  <c r="FF20" i="4"/>
  <c r="D42" i="98" s="1"/>
  <c r="E42" i="98" s="1"/>
  <c r="FF21" i="4"/>
  <c r="D42" i="97" s="1"/>
  <c r="E42" i="97" s="1"/>
  <c r="FF22" i="4"/>
  <c r="D42" i="96" s="1"/>
  <c r="E42" i="96" s="1"/>
  <c r="FF23" i="4"/>
  <c r="D42" i="95" s="1"/>
  <c r="E42" i="95" s="1"/>
  <c r="FF24" i="4"/>
  <c r="D42" i="93" s="1"/>
  <c r="E42" i="93" s="1"/>
  <c r="FF25" i="4"/>
  <c r="D42" i="92" s="1"/>
  <c r="E42" i="92" s="1"/>
  <c r="FF26" i="4"/>
  <c r="D42" i="91" s="1"/>
  <c r="E42" i="91" s="1"/>
  <c r="FF27" i="4"/>
  <c r="D42" i="83" s="1"/>
  <c r="E42" i="83" s="1"/>
  <c r="FF28" i="4"/>
  <c r="D42" i="110" s="1"/>
  <c r="E42" i="110" s="1"/>
  <c r="FF29" i="4"/>
  <c r="D42" i="112" s="1"/>
  <c r="E42" i="112" s="1"/>
  <c r="FF30" i="4"/>
  <c r="D42" i="111" s="1"/>
  <c r="E42" i="111" s="1"/>
  <c r="FF31" i="4"/>
  <c r="D42" i="109" s="1"/>
  <c r="E42" i="109" s="1"/>
  <c r="FF32" i="4"/>
  <c r="D42" i="108" s="1"/>
  <c r="E42" i="108" s="1"/>
  <c r="FF33" i="4"/>
  <c r="D42" i="107" s="1"/>
  <c r="E42" i="107" s="1"/>
  <c r="FF34" i="4"/>
  <c r="D42" i="106" s="1"/>
  <c r="E42" i="106" s="1"/>
  <c r="FF35" i="4"/>
  <c r="D42" i="105" s="1"/>
  <c r="E42" i="105" s="1"/>
  <c r="FF4" i="4"/>
  <c r="D42" i="6" s="1"/>
  <c r="FE5" i="4"/>
  <c r="D41" i="80" s="1"/>
  <c r="E41" i="80" s="1"/>
  <c r="FE6" i="4"/>
  <c r="D41" i="81" s="1"/>
  <c r="E41" i="81" s="1"/>
  <c r="FE7" i="4"/>
  <c r="D41" i="82" s="1"/>
  <c r="E41" i="82" s="1"/>
  <c r="FE8" i="4"/>
  <c r="D41" i="84" s="1"/>
  <c r="E41" i="84" s="1"/>
  <c r="FE9" i="4"/>
  <c r="D41" i="86" s="1"/>
  <c r="E41" i="86" s="1"/>
  <c r="FE10" i="4"/>
  <c r="D41" i="90" s="1"/>
  <c r="E41" i="90" s="1"/>
  <c r="FE11" i="4"/>
  <c r="D41" i="89" s="1"/>
  <c r="E41" i="89" s="1"/>
  <c r="FE12" i="4"/>
  <c r="D41" i="88" s="1"/>
  <c r="E41" i="88" s="1"/>
  <c r="FE13" i="4"/>
  <c r="D41" i="87" s="1"/>
  <c r="E41" i="87" s="1"/>
  <c r="FE14" i="4"/>
  <c r="D41" i="85" s="1"/>
  <c r="E41" i="85" s="1"/>
  <c r="FE15" i="4"/>
  <c r="D41" i="94" s="1"/>
  <c r="E41" i="94" s="1"/>
  <c r="FE16" i="4"/>
  <c r="D41" i="102" s="1"/>
  <c r="E41" i="102" s="1"/>
  <c r="FE17" i="4"/>
  <c r="D41" i="101" s="1"/>
  <c r="E41" i="101" s="1"/>
  <c r="FE18" i="4"/>
  <c r="D41" i="100" s="1"/>
  <c r="E41" i="100" s="1"/>
  <c r="FE19" i="4"/>
  <c r="D41" i="99" s="1"/>
  <c r="E41" i="99" s="1"/>
  <c r="FE20" i="4"/>
  <c r="D41" i="98" s="1"/>
  <c r="E41" i="98" s="1"/>
  <c r="FE21" i="4"/>
  <c r="D41" i="97" s="1"/>
  <c r="E41" i="97" s="1"/>
  <c r="FE22" i="4"/>
  <c r="D41" i="96" s="1"/>
  <c r="E41" i="96" s="1"/>
  <c r="FE23" i="4"/>
  <c r="D41" i="95" s="1"/>
  <c r="E41" i="95" s="1"/>
  <c r="FE24" i="4"/>
  <c r="D41" i="93" s="1"/>
  <c r="E41" i="93" s="1"/>
  <c r="FE25" i="4"/>
  <c r="D41" i="92" s="1"/>
  <c r="E41" i="92" s="1"/>
  <c r="FE26" i="4"/>
  <c r="D41" i="91" s="1"/>
  <c r="E41" i="91" s="1"/>
  <c r="FE27" i="4"/>
  <c r="D41" i="83" s="1"/>
  <c r="E41" i="83" s="1"/>
  <c r="FE28" i="4"/>
  <c r="D41" i="110" s="1"/>
  <c r="E41" i="110" s="1"/>
  <c r="FE29" i="4"/>
  <c r="D41" i="112" s="1"/>
  <c r="E41" i="112" s="1"/>
  <c r="FE30" i="4"/>
  <c r="D41" i="111" s="1"/>
  <c r="E41" i="111" s="1"/>
  <c r="FE31" i="4"/>
  <c r="D41" i="109" s="1"/>
  <c r="E41" i="109" s="1"/>
  <c r="FE32" i="4"/>
  <c r="D41" i="108" s="1"/>
  <c r="E41" i="108" s="1"/>
  <c r="FE33" i="4"/>
  <c r="D41" i="107" s="1"/>
  <c r="E41" i="107" s="1"/>
  <c r="FE34" i="4"/>
  <c r="D41" i="106" s="1"/>
  <c r="E41" i="106" s="1"/>
  <c r="FE35" i="4"/>
  <c r="D41" i="105" s="1"/>
  <c r="E41" i="105" s="1"/>
  <c r="FE4" i="4"/>
  <c r="D41" i="6" s="1"/>
  <c r="FD5" i="4"/>
  <c r="D39" i="80" s="1"/>
  <c r="E39" i="80" s="1"/>
  <c r="FD6" i="4"/>
  <c r="D39" i="81" s="1"/>
  <c r="E39" i="81" s="1"/>
  <c r="FD7" i="4"/>
  <c r="D39" i="82" s="1"/>
  <c r="E39" i="82" s="1"/>
  <c r="FD8" i="4"/>
  <c r="D39" i="84" s="1"/>
  <c r="E39" i="84" s="1"/>
  <c r="FD9" i="4"/>
  <c r="D39" i="86" s="1"/>
  <c r="E39" i="86" s="1"/>
  <c r="FD10" i="4"/>
  <c r="D39" i="90" s="1"/>
  <c r="E39" i="90" s="1"/>
  <c r="FD11" i="4"/>
  <c r="D39" i="89" s="1"/>
  <c r="E39" i="89" s="1"/>
  <c r="FD12" i="4"/>
  <c r="D39" i="88" s="1"/>
  <c r="E39" i="88" s="1"/>
  <c r="FD13" i="4"/>
  <c r="D39" i="87" s="1"/>
  <c r="E39" i="87" s="1"/>
  <c r="FD14" i="4"/>
  <c r="D39" i="85" s="1"/>
  <c r="E39" i="85" s="1"/>
  <c r="FD15" i="4"/>
  <c r="D39" i="94" s="1"/>
  <c r="E39" i="94" s="1"/>
  <c r="FD16" i="4"/>
  <c r="D39" i="102" s="1"/>
  <c r="E39" i="102" s="1"/>
  <c r="FD17" i="4"/>
  <c r="D39" i="101" s="1"/>
  <c r="E39" i="101" s="1"/>
  <c r="FD18" i="4"/>
  <c r="D39" i="100" s="1"/>
  <c r="E39" i="100" s="1"/>
  <c r="FD19" i="4"/>
  <c r="D39" i="99" s="1"/>
  <c r="E39" i="99" s="1"/>
  <c r="FD20" i="4"/>
  <c r="D39" i="98" s="1"/>
  <c r="E39" i="98" s="1"/>
  <c r="FD21" i="4"/>
  <c r="D39" i="97" s="1"/>
  <c r="E39" i="97" s="1"/>
  <c r="FD22" i="4"/>
  <c r="D39" i="96" s="1"/>
  <c r="E39" i="96" s="1"/>
  <c r="FD23" i="4"/>
  <c r="D39" i="95" s="1"/>
  <c r="E39" i="95" s="1"/>
  <c r="FD24" i="4"/>
  <c r="D39" i="93" s="1"/>
  <c r="E39" i="93" s="1"/>
  <c r="FD25" i="4"/>
  <c r="D39" i="92" s="1"/>
  <c r="E39" i="92" s="1"/>
  <c r="FD26" i="4"/>
  <c r="D39" i="91" s="1"/>
  <c r="E39" i="91" s="1"/>
  <c r="FD27" i="4"/>
  <c r="D39" i="83" s="1"/>
  <c r="E39" i="83" s="1"/>
  <c r="FD28" i="4"/>
  <c r="D39" i="110" s="1"/>
  <c r="E39" i="110" s="1"/>
  <c r="FD29" i="4"/>
  <c r="D39" i="112" s="1"/>
  <c r="E39" i="112" s="1"/>
  <c r="FD30" i="4"/>
  <c r="D39" i="111" s="1"/>
  <c r="E39" i="111" s="1"/>
  <c r="FD31" i="4"/>
  <c r="D39" i="109" s="1"/>
  <c r="E39" i="109" s="1"/>
  <c r="FD32" i="4"/>
  <c r="D39" i="108" s="1"/>
  <c r="E39" i="108" s="1"/>
  <c r="FD33" i="4"/>
  <c r="D39" i="107" s="1"/>
  <c r="E39" i="107" s="1"/>
  <c r="FD34" i="4"/>
  <c r="D39" i="106" s="1"/>
  <c r="E39" i="106" s="1"/>
  <c r="FD35" i="4"/>
  <c r="D39" i="105" s="1"/>
  <c r="E39" i="105" s="1"/>
  <c r="FD4" i="4"/>
  <c r="D39" i="6" s="1"/>
  <c r="FC5" i="4"/>
  <c r="D38" i="80" s="1"/>
  <c r="E38" i="80" s="1"/>
  <c r="FC6" i="4"/>
  <c r="D38" i="81" s="1"/>
  <c r="E38" i="81" s="1"/>
  <c r="FC7" i="4"/>
  <c r="D38" i="82" s="1"/>
  <c r="E38" i="82" s="1"/>
  <c r="FC8" i="4"/>
  <c r="D38" i="84" s="1"/>
  <c r="E38" i="84" s="1"/>
  <c r="FC9" i="4"/>
  <c r="D38" i="86" s="1"/>
  <c r="E38" i="86" s="1"/>
  <c r="FC10" i="4"/>
  <c r="D38" i="90" s="1"/>
  <c r="E38" i="90" s="1"/>
  <c r="FC11" i="4"/>
  <c r="D38" i="89" s="1"/>
  <c r="E38" i="89" s="1"/>
  <c r="FC12" i="4"/>
  <c r="D38" i="88" s="1"/>
  <c r="E38" i="88" s="1"/>
  <c r="FC13" i="4"/>
  <c r="D38" i="87" s="1"/>
  <c r="E38" i="87" s="1"/>
  <c r="FC14" i="4"/>
  <c r="D38" i="85" s="1"/>
  <c r="E38" i="85" s="1"/>
  <c r="FC15" i="4"/>
  <c r="D38" i="94" s="1"/>
  <c r="E38" i="94" s="1"/>
  <c r="FC16" i="4"/>
  <c r="D38" i="102" s="1"/>
  <c r="E38" i="102" s="1"/>
  <c r="FC17" i="4"/>
  <c r="D38" i="101" s="1"/>
  <c r="E38" i="101" s="1"/>
  <c r="FC18" i="4"/>
  <c r="D38" i="100" s="1"/>
  <c r="E38" i="100" s="1"/>
  <c r="FC19" i="4"/>
  <c r="D38" i="99" s="1"/>
  <c r="E38" i="99" s="1"/>
  <c r="FC20" i="4"/>
  <c r="D38" i="98" s="1"/>
  <c r="E38" i="98" s="1"/>
  <c r="FC21" i="4"/>
  <c r="D38" i="97" s="1"/>
  <c r="E38" i="97" s="1"/>
  <c r="FC22" i="4"/>
  <c r="D38" i="96" s="1"/>
  <c r="E38" i="96" s="1"/>
  <c r="FC23" i="4"/>
  <c r="D38" i="95" s="1"/>
  <c r="E38" i="95" s="1"/>
  <c r="FC24" i="4"/>
  <c r="D38" i="93" s="1"/>
  <c r="E38" i="93" s="1"/>
  <c r="FC25" i="4"/>
  <c r="D38" i="92" s="1"/>
  <c r="E38" i="92" s="1"/>
  <c r="FC26" i="4"/>
  <c r="D38" i="91" s="1"/>
  <c r="E38" i="91" s="1"/>
  <c r="FC27" i="4"/>
  <c r="D38" i="83" s="1"/>
  <c r="E38" i="83" s="1"/>
  <c r="FC28" i="4"/>
  <c r="D38" i="110" s="1"/>
  <c r="E38" i="110" s="1"/>
  <c r="FC29" i="4"/>
  <c r="D38" i="112" s="1"/>
  <c r="E38" i="112" s="1"/>
  <c r="FC30" i="4"/>
  <c r="D38" i="111" s="1"/>
  <c r="E38" i="111" s="1"/>
  <c r="FC31" i="4"/>
  <c r="D38" i="109" s="1"/>
  <c r="E38" i="109" s="1"/>
  <c r="FC32" i="4"/>
  <c r="D38" i="108" s="1"/>
  <c r="E38" i="108" s="1"/>
  <c r="FC33" i="4"/>
  <c r="D38" i="107" s="1"/>
  <c r="E38" i="107" s="1"/>
  <c r="FC34" i="4"/>
  <c r="D38" i="106" s="1"/>
  <c r="E38" i="106" s="1"/>
  <c r="FC35" i="4"/>
  <c r="D38" i="105" s="1"/>
  <c r="E38" i="105" s="1"/>
  <c r="FC4" i="4"/>
  <c r="D38" i="6" s="1"/>
  <c r="D37" i="80"/>
  <c r="E37" i="80" s="1"/>
  <c r="D37" i="81"/>
  <c r="E37" i="81" s="1"/>
  <c r="D37" i="82"/>
  <c r="E37" i="82" s="1"/>
  <c r="D37" i="84"/>
  <c r="E37" i="84" s="1"/>
  <c r="D37" i="86"/>
  <c r="E37" i="86" s="1"/>
  <c r="D37" i="90"/>
  <c r="E37" i="90" s="1"/>
  <c r="D37" i="89"/>
  <c r="E37" i="89" s="1"/>
  <c r="D37" i="88"/>
  <c r="E37" i="88" s="1"/>
  <c r="D37" i="87"/>
  <c r="E37" i="87" s="1"/>
  <c r="D37" i="85"/>
  <c r="E37" i="85" s="1"/>
  <c r="D37" i="94"/>
  <c r="E37" i="94" s="1"/>
  <c r="D37" i="102"/>
  <c r="E37" i="102" s="1"/>
  <c r="D37" i="101"/>
  <c r="E37" i="101" s="1"/>
  <c r="D37" i="100"/>
  <c r="E37" i="100" s="1"/>
  <c r="D37" i="99"/>
  <c r="E37" i="99" s="1"/>
  <c r="D37" i="98"/>
  <c r="E37" i="98" s="1"/>
  <c r="D37" i="97"/>
  <c r="E37" i="97" s="1"/>
  <c r="D37" i="96"/>
  <c r="E37" i="96" s="1"/>
  <c r="D37" i="95"/>
  <c r="E37" i="95" s="1"/>
  <c r="D37" i="93"/>
  <c r="E37" i="93" s="1"/>
  <c r="D37" i="92"/>
  <c r="E37" i="92" s="1"/>
  <c r="D37" i="91"/>
  <c r="E37" i="91" s="1"/>
  <c r="D37" i="83"/>
  <c r="E37" i="83" s="1"/>
  <c r="D37" i="110"/>
  <c r="E37" i="110" s="1"/>
  <c r="D37" i="112"/>
  <c r="E37" i="112" s="1"/>
  <c r="D37" i="111"/>
  <c r="E37" i="111" s="1"/>
  <c r="D37" i="109"/>
  <c r="E37" i="109" s="1"/>
  <c r="D37" i="108"/>
  <c r="E37" i="108" s="1"/>
  <c r="D37" i="107"/>
  <c r="E37" i="107" s="1"/>
  <c r="D37" i="106"/>
  <c r="E37" i="106" s="1"/>
  <c r="D37" i="105"/>
  <c r="E37" i="105" s="1"/>
  <c r="D37" i="6"/>
  <c r="EZ5" i="4"/>
  <c r="EZ6" i="4"/>
  <c r="D34" i="81" s="1"/>
  <c r="E34" i="81" s="1"/>
  <c r="EZ7" i="4"/>
  <c r="D34" i="82" s="1"/>
  <c r="E34" i="82" s="1"/>
  <c r="EZ8" i="4"/>
  <c r="D34" i="84" s="1"/>
  <c r="E34" i="84" s="1"/>
  <c r="EZ9" i="4"/>
  <c r="D34" i="86" s="1"/>
  <c r="E34" i="86" s="1"/>
  <c r="EZ10" i="4"/>
  <c r="D34" i="90" s="1"/>
  <c r="E34" i="90" s="1"/>
  <c r="EZ11" i="4"/>
  <c r="D34" i="89" s="1"/>
  <c r="E34" i="89" s="1"/>
  <c r="EZ12" i="4"/>
  <c r="D34" i="88" s="1"/>
  <c r="E34" i="88" s="1"/>
  <c r="EZ13" i="4"/>
  <c r="D34" i="87" s="1"/>
  <c r="E34" i="87" s="1"/>
  <c r="EZ14" i="4"/>
  <c r="D34" i="85" s="1"/>
  <c r="E34" i="85" s="1"/>
  <c r="EZ15" i="4"/>
  <c r="D34" i="94" s="1"/>
  <c r="E34" i="94" s="1"/>
  <c r="EZ16" i="4"/>
  <c r="D34" i="102" s="1"/>
  <c r="E34" i="102" s="1"/>
  <c r="EZ17" i="4"/>
  <c r="D34" i="101" s="1"/>
  <c r="E34" i="101" s="1"/>
  <c r="EZ18" i="4"/>
  <c r="D34" i="100" s="1"/>
  <c r="E34" i="100" s="1"/>
  <c r="EZ19" i="4"/>
  <c r="D34" i="99" s="1"/>
  <c r="E34" i="99" s="1"/>
  <c r="EZ20" i="4"/>
  <c r="D34" i="98" s="1"/>
  <c r="E34" i="98" s="1"/>
  <c r="EZ21" i="4"/>
  <c r="D34" i="97" s="1"/>
  <c r="E34" i="97" s="1"/>
  <c r="EZ22" i="4"/>
  <c r="D34" i="96" s="1"/>
  <c r="E34" i="96" s="1"/>
  <c r="EZ23" i="4"/>
  <c r="D34" i="95" s="1"/>
  <c r="E34" i="95" s="1"/>
  <c r="EZ24" i="4"/>
  <c r="D34" i="93" s="1"/>
  <c r="E34" i="93" s="1"/>
  <c r="EZ25" i="4"/>
  <c r="D34" i="92" s="1"/>
  <c r="E34" i="92" s="1"/>
  <c r="EZ26" i="4"/>
  <c r="D34" i="91" s="1"/>
  <c r="E34" i="91" s="1"/>
  <c r="EZ27" i="4"/>
  <c r="D34" i="83" s="1"/>
  <c r="E34" i="83" s="1"/>
  <c r="EZ28" i="4"/>
  <c r="D34" i="110" s="1"/>
  <c r="E34" i="110" s="1"/>
  <c r="EZ29" i="4"/>
  <c r="D34" i="112" s="1"/>
  <c r="E34" i="112" s="1"/>
  <c r="EZ30" i="4"/>
  <c r="D34" i="111" s="1"/>
  <c r="E34" i="111" s="1"/>
  <c r="EZ31" i="4"/>
  <c r="D34" i="109" s="1"/>
  <c r="E34" i="109" s="1"/>
  <c r="EZ32" i="4"/>
  <c r="D34" i="108" s="1"/>
  <c r="E34" i="108" s="1"/>
  <c r="EZ33" i="4"/>
  <c r="EZ34" i="4"/>
  <c r="D34" i="106" s="1"/>
  <c r="E34" i="106" s="1"/>
  <c r="EZ35" i="4"/>
  <c r="D34" i="105" s="1"/>
  <c r="E34" i="105" s="1"/>
  <c r="EZ4" i="4"/>
  <c r="D34" i="6" s="1"/>
  <c r="E34" i="6" s="1"/>
  <c r="EY5" i="4"/>
  <c r="D33" i="80" s="1"/>
  <c r="E33" i="80" s="1"/>
  <c r="EY6" i="4"/>
  <c r="D33" i="81" s="1"/>
  <c r="E33" i="81" s="1"/>
  <c r="EY7" i="4"/>
  <c r="EY8" i="4"/>
  <c r="D33" i="84" s="1"/>
  <c r="E33" i="84" s="1"/>
  <c r="EY9" i="4"/>
  <c r="D33" i="86" s="1"/>
  <c r="E33" i="86" s="1"/>
  <c r="EY10" i="4"/>
  <c r="D33" i="90" s="1"/>
  <c r="E33" i="90" s="1"/>
  <c r="EY11" i="4"/>
  <c r="D33" i="89" s="1"/>
  <c r="E33" i="89" s="1"/>
  <c r="EY12" i="4"/>
  <c r="D33" i="88" s="1"/>
  <c r="E33" i="88" s="1"/>
  <c r="EY13" i="4"/>
  <c r="D33" i="87" s="1"/>
  <c r="E33" i="87" s="1"/>
  <c r="EY14" i="4"/>
  <c r="D33" i="85" s="1"/>
  <c r="E33" i="85" s="1"/>
  <c r="EY15" i="4"/>
  <c r="D33" i="94" s="1"/>
  <c r="E33" i="94" s="1"/>
  <c r="EY16" i="4"/>
  <c r="D33" i="102" s="1"/>
  <c r="E33" i="102" s="1"/>
  <c r="EY17" i="4"/>
  <c r="D33" i="101" s="1"/>
  <c r="E33" i="101" s="1"/>
  <c r="EY18" i="4"/>
  <c r="D33" i="100" s="1"/>
  <c r="E33" i="100" s="1"/>
  <c r="EY19" i="4"/>
  <c r="D33" i="99" s="1"/>
  <c r="E33" i="99" s="1"/>
  <c r="EY20" i="4"/>
  <c r="D33" i="98" s="1"/>
  <c r="E33" i="98" s="1"/>
  <c r="EY21" i="4"/>
  <c r="D33" i="97" s="1"/>
  <c r="E33" i="97" s="1"/>
  <c r="EY22" i="4"/>
  <c r="D33" i="96" s="1"/>
  <c r="E33" i="96" s="1"/>
  <c r="EY23" i="4"/>
  <c r="D33" i="95" s="1"/>
  <c r="E33" i="95" s="1"/>
  <c r="EY24" i="4"/>
  <c r="D33" i="93" s="1"/>
  <c r="E33" i="93" s="1"/>
  <c r="EY25" i="4"/>
  <c r="D33" i="92" s="1"/>
  <c r="E33" i="92" s="1"/>
  <c r="EY26" i="4"/>
  <c r="D33" i="91" s="1"/>
  <c r="E33" i="91" s="1"/>
  <c r="EY27" i="4"/>
  <c r="D33" i="83" s="1"/>
  <c r="E33" i="83" s="1"/>
  <c r="EY28" i="4"/>
  <c r="D33" i="110" s="1"/>
  <c r="E33" i="110" s="1"/>
  <c r="EY29" i="4"/>
  <c r="D33" i="112" s="1"/>
  <c r="E33" i="112" s="1"/>
  <c r="EY30" i="4"/>
  <c r="D33" i="111" s="1"/>
  <c r="E33" i="111" s="1"/>
  <c r="EY31" i="4"/>
  <c r="D33" i="109" s="1"/>
  <c r="E33" i="109" s="1"/>
  <c r="EY32" i="4"/>
  <c r="D33" i="108" s="1"/>
  <c r="E33" i="108" s="1"/>
  <c r="EY33" i="4"/>
  <c r="D33" i="107" s="1"/>
  <c r="E33" i="107" s="1"/>
  <c r="EY34" i="4"/>
  <c r="D33" i="106" s="1"/>
  <c r="E33" i="106" s="1"/>
  <c r="EY35" i="4"/>
  <c r="EY4" i="4"/>
  <c r="EX30" i="4"/>
  <c r="D32" i="111" s="1"/>
  <c r="E32" i="111" s="1"/>
  <c r="EX31" i="4"/>
  <c r="D32" i="109" s="1"/>
  <c r="E32" i="109" s="1"/>
  <c r="EX32" i="4"/>
  <c r="D32" i="108" s="1"/>
  <c r="E32" i="108" s="1"/>
  <c r="EX33" i="4"/>
  <c r="D32" i="107" s="1"/>
  <c r="E32" i="107" s="1"/>
  <c r="EX34" i="4"/>
  <c r="D32" i="106" s="1"/>
  <c r="E32" i="106" s="1"/>
  <c r="EX35" i="4"/>
  <c r="D32" i="105" s="1"/>
  <c r="E32" i="105" s="1"/>
  <c r="EX4" i="4"/>
  <c r="EX5" i="4"/>
  <c r="D32" i="80" s="1"/>
  <c r="E32" i="80" s="1"/>
  <c r="EX7" i="4"/>
  <c r="D32" i="82" s="1"/>
  <c r="E32" i="82" s="1"/>
  <c r="EX8" i="4"/>
  <c r="D32" i="84" s="1"/>
  <c r="E32" i="84" s="1"/>
  <c r="EX9" i="4"/>
  <c r="EX10" i="4"/>
  <c r="D32" i="90" s="1"/>
  <c r="E32" i="90" s="1"/>
  <c r="EX11" i="4"/>
  <c r="D32" i="89" s="1"/>
  <c r="E32" i="89" s="1"/>
  <c r="EX12" i="4"/>
  <c r="D32" i="88" s="1"/>
  <c r="E32" i="88" s="1"/>
  <c r="EX13" i="4"/>
  <c r="D32" i="87" s="1"/>
  <c r="E32" i="87" s="1"/>
  <c r="EX14" i="4"/>
  <c r="D32" i="85" s="1"/>
  <c r="E32" i="85" s="1"/>
  <c r="EX15" i="4"/>
  <c r="D32" i="94" s="1"/>
  <c r="E32" i="94" s="1"/>
  <c r="EX16" i="4"/>
  <c r="D32" i="102" s="1"/>
  <c r="E32" i="102" s="1"/>
  <c r="EX17" i="4"/>
  <c r="D32" i="101" s="1"/>
  <c r="E32" i="101" s="1"/>
  <c r="EX18" i="4"/>
  <c r="D32" i="100" s="1"/>
  <c r="E32" i="100" s="1"/>
  <c r="EX19" i="4"/>
  <c r="D32" i="99" s="1"/>
  <c r="E32" i="99" s="1"/>
  <c r="EX20" i="4"/>
  <c r="D32" i="98" s="1"/>
  <c r="E32" i="98" s="1"/>
  <c r="EX21" i="4"/>
  <c r="D32" i="97" s="1"/>
  <c r="E32" i="97" s="1"/>
  <c r="EX22" i="4"/>
  <c r="D32" i="96" s="1"/>
  <c r="E32" i="96" s="1"/>
  <c r="EX23" i="4"/>
  <c r="D32" i="95" s="1"/>
  <c r="E32" i="95" s="1"/>
  <c r="EX24" i="4"/>
  <c r="D32" i="93" s="1"/>
  <c r="E32" i="93" s="1"/>
  <c r="EX25" i="4"/>
  <c r="D32" i="92" s="1"/>
  <c r="E32" i="92" s="1"/>
  <c r="EX26" i="4"/>
  <c r="D32" i="91" s="1"/>
  <c r="E32" i="91" s="1"/>
  <c r="EX27" i="4"/>
  <c r="D32" i="83" s="1"/>
  <c r="E32" i="83" s="1"/>
  <c r="EX28" i="4"/>
  <c r="D32" i="110" s="1"/>
  <c r="E32" i="110" s="1"/>
  <c r="EX29" i="4"/>
  <c r="D32" i="112" s="1"/>
  <c r="E32" i="112" s="1"/>
  <c r="EX6" i="4"/>
  <c r="D32" i="81" s="1"/>
  <c r="E32" i="81" s="1"/>
  <c r="EW5" i="4"/>
  <c r="D31" i="80" s="1"/>
  <c r="E31" i="80" s="1"/>
  <c r="EW6" i="4"/>
  <c r="D31" i="81" s="1"/>
  <c r="E31" i="81" s="1"/>
  <c r="EW7" i="4"/>
  <c r="D31" i="82" s="1"/>
  <c r="EW8" i="4"/>
  <c r="D31" i="84" s="1"/>
  <c r="E31" i="84" s="1"/>
  <c r="EW9" i="4"/>
  <c r="D31" i="86" s="1"/>
  <c r="E31" i="86" s="1"/>
  <c r="EW10" i="4"/>
  <c r="D31" i="90" s="1"/>
  <c r="E31" i="90" s="1"/>
  <c r="EW11" i="4"/>
  <c r="EW12" i="4"/>
  <c r="D31" i="88" s="1"/>
  <c r="E31" i="88" s="1"/>
  <c r="EW13" i="4"/>
  <c r="D31" i="87" s="1"/>
  <c r="E31" i="87" s="1"/>
  <c r="EW14" i="4"/>
  <c r="D31" i="85" s="1"/>
  <c r="E31" i="85" s="1"/>
  <c r="EW15" i="4"/>
  <c r="D31" i="94" s="1"/>
  <c r="E31" i="94" s="1"/>
  <c r="EW16" i="4"/>
  <c r="D31" i="102" s="1"/>
  <c r="E31" i="102" s="1"/>
  <c r="EW17" i="4"/>
  <c r="D31" i="101" s="1"/>
  <c r="E31" i="101" s="1"/>
  <c r="EW18" i="4"/>
  <c r="D31" i="100" s="1"/>
  <c r="E31" i="100" s="1"/>
  <c r="EW19" i="4"/>
  <c r="D31" i="99" s="1"/>
  <c r="E31" i="99" s="1"/>
  <c r="EW20" i="4"/>
  <c r="D31" i="98" s="1"/>
  <c r="E31" i="98" s="1"/>
  <c r="EW21" i="4"/>
  <c r="D31" i="97" s="1"/>
  <c r="E31" i="97" s="1"/>
  <c r="EW22" i="4"/>
  <c r="D31" i="96" s="1"/>
  <c r="E31" i="96" s="1"/>
  <c r="EW23" i="4"/>
  <c r="D31" i="95" s="1"/>
  <c r="E31" i="95" s="1"/>
  <c r="EW24" i="4"/>
  <c r="D31" i="93" s="1"/>
  <c r="E31" i="93" s="1"/>
  <c r="EW25" i="4"/>
  <c r="D31" i="92" s="1"/>
  <c r="E31" i="92" s="1"/>
  <c r="EW26" i="4"/>
  <c r="D31" i="91" s="1"/>
  <c r="E31" i="91" s="1"/>
  <c r="EW27" i="4"/>
  <c r="D31" i="83" s="1"/>
  <c r="E31" i="83" s="1"/>
  <c r="EW28" i="4"/>
  <c r="D31" i="110" s="1"/>
  <c r="E31" i="110" s="1"/>
  <c r="EW29" i="4"/>
  <c r="D31" i="112" s="1"/>
  <c r="E31" i="112" s="1"/>
  <c r="EW30" i="4"/>
  <c r="D31" i="111" s="1"/>
  <c r="E31" i="111" s="1"/>
  <c r="EW31" i="4"/>
  <c r="D31" i="109" s="1"/>
  <c r="E31" i="109" s="1"/>
  <c r="EW32" i="4"/>
  <c r="D31" i="108" s="1"/>
  <c r="E31" i="108" s="1"/>
  <c r="EW33" i="4"/>
  <c r="D31" i="107" s="1"/>
  <c r="E31" i="107" s="1"/>
  <c r="EW34" i="4"/>
  <c r="D31" i="106" s="1"/>
  <c r="E31" i="106" s="1"/>
  <c r="EW35" i="4"/>
  <c r="D31" i="105" s="1"/>
  <c r="E31" i="105" s="1"/>
  <c r="EW4" i="4"/>
  <c r="EV5" i="4"/>
  <c r="D30" i="80" s="1"/>
  <c r="EV6" i="4"/>
  <c r="EV7" i="4"/>
  <c r="D30" i="82" s="1"/>
  <c r="E30" i="82" s="1"/>
  <c r="EV8" i="4"/>
  <c r="EV9" i="4"/>
  <c r="D30" i="86" s="1"/>
  <c r="EV10" i="4"/>
  <c r="EV11" i="4"/>
  <c r="D30" i="89" s="1"/>
  <c r="EV12" i="4"/>
  <c r="EV13" i="4"/>
  <c r="EV14" i="4"/>
  <c r="EV15" i="4"/>
  <c r="EV16" i="4"/>
  <c r="EV17" i="4"/>
  <c r="EV18" i="4"/>
  <c r="EV19" i="4"/>
  <c r="EV20" i="4"/>
  <c r="EV21" i="4"/>
  <c r="EV22" i="4"/>
  <c r="EV23" i="4"/>
  <c r="EV24" i="4"/>
  <c r="EV25" i="4"/>
  <c r="EV26" i="4"/>
  <c r="EV27" i="4"/>
  <c r="EV28" i="4"/>
  <c r="EV29" i="4"/>
  <c r="EV30" i="4"/>
  <c r="EV31" i="4"/>
  <c r="EV32" i="4"/>
  <c r="EV33" i="4"/>
  <c r="D30" i="107" s="1"/>
  <c r="EV34" i="4"/>
  <c r="EV35" i="4"/>
  <c r="D30" i="105" s="1"/>
  <c r="FO3" i="4"/>
  <c r="X4" i="114" s="1"/>
  <c r="D101" i="80"/>
  <c r="EI4" i="4"/>
  <c r="D101" i="6" s="1"/>
  <c r="D99" i="80"/>
  <c r="D96" i="80"/>
  <c r="D96" i="85"/>
  <c r="D98" i="80"/>
  <c r="D98" i="85"/>
  <c r="E98" i="85" s="1"/>
  <c r="D97" i="80"/>
  <c r="CM4" i="4"/>
  <c r="D96" i="6" s="1"/>
  <c r="CD4" i="4"/>
  <c r="D95" i="6" s="1"/>
  <c r="D93" i="80"/>
  <c r="D93" i="109"/>
  <c r="D93" i="6"/>
  <c r="E60" i="77" l="1"/>
  <c r="E96" i="85"/>
  <c r="E98" i="80"/>
  <c r="Q6" i="73" s="1"/>
  <c r="E96" i="80"/>
  <c r="N6" i="73" s="1"/>
  <c r="AC64" i="77"/>
  <c r="X9" i="114"/>
  <c r="X15" i="114"/>
  <c r="X28" i="114"/>
  <c r="X19" i="114"/>
  <c r="X12" i="114"/>
  <c r="X25" i="114"/>
  <c r="X34" i="114"/>
  <c r="X21" i="114"/>
  <c r="X6" i="114"/>
  <c r="X18" i="114"/>
  <c r="X31" i="114"/>
  <c r="X11" i="114"/>
  <c r="X29" i="114"/>
  <c r="X7" i="114"/>
  <c r="X30" i="114"/>
  <c r="X13" i="114"/>
  <c r="X8" i="114"/>
  <c r="X24" i="114"/>
  <c r="X33" i="114"/>
  <c r="X35" i="114"/>
  <c r="X17" i="114"/>
  <c r="X36" i="114"/>
  <c r="X5" i="114"/>
  <c r="X26" i="114"/>
  <c r="X14" i="114"/>
  <c r="X10" i="114"/>
  <c r="X32" i="114"/>
  <c r="X16" i="114"/>
  <c r="X27" i="114"/>
  <c r="X22" i="114"/>
  <c r="X20" i="114"/>
  <c r="X23" i="114"/>
  <c r="W58" i="77"/>
  <c r="E58" i="77"/>
  <c r="AC62" i="77"/>
  <c r="E93" i="109"/>
  <c r="K32" i="73" s="1"/>
  <c r="E97" i="80"/>
  <c r="P6" i="73" s="1"/>
  <c r="E101" i="80"/>
  <c r="T6" i="73" s="1"/>
  <c r="D33" i="105"/>
  <c r="E33" i="105" s="1"/>
  <c r="D30" i="106"/>
  <c r="E30" i="106" s="1"/>
  <c r="D34" i="107"/>
  <c r="E34" i="107" s="1"/>
  <c r="D30" i="108"/>
  <c r="E30" i="108" s="1"/>
  <c r="D30" i="111"/>
  <c r="E30" i="111" s="1"/>
  <c r="D30" i="112"/>
  <c r="E30" i="112" s="1"/>
  <c r="D30" i="96"/>
  <c r="E30" i="96" s="1"/>
  <c r="D30" i="83"/>
  <c r="E30" i="83" s="1"/>
  <c r="D30" i="97"/>
  <c r="E30" i="97" s="1"/>
  <c r="D30" i="95"/>
  <c r="E30" i="95" s="1"/>
  <c r="D30" i="91"/>
  <c r="E30" i="91" s="1"/>
  <c r="D30" i="98"/>
  <c r="E30" i="98" s="1"/>
  <c r="D30" i="93"/>
  <c r="E30" i="93" s="1"/>
  <c r="D30" i="110"/>
  <c r="E30" i="110" s="1"/>
  <c r="D30" i="109"/>
  <c r="E30" i="109" s="1"/>
  <c r="D30" i="92"/>
  <c r="E30" i="92" s="1"/>
  <c r="D30" i="99"/>
  <c r="E30" i="99" s="1"/>
  <c r="D30" i="100"/>
  <c r="E30" i="100" s="1"/>
  <c r="D30" i="101"/>
  <c r="E30" i="101" s="1"/>
  <c r="D30" i="102"/>
  <c r="E30" i="102" s="1"/>
  <c r="D30" i="94"/>
  <c r="E30" i="94" s="1"/>
  <c r="D30" i="85"/>
  <c r="E30" i="85" s="1"/>
  <c r="D30" i="87"/>
  <c r="E30" i="87" s="1"/>
  <c r="D30" i="88"/>
  <c r="E30" i="88" s="1"/>
  <c r="D31" i="89"/>
  <c r="E31" i="89" s="1"/>
  <c r="D30" i="90"/>
  <c r="E30" i="90" s="1"/>
  <c r="D32" i="86"/>
  <c r="E32" i="86" s="1"/>
  <c r="D30" i="84"/>
  <c r="E30" i="84" s="1"/>
  <c r="D33" i="82"/>
  <c r="E33" i="82" s="1"/>
  <c r="D30" i="81"/>
  <c r="E30" i="81" s="1"/>
  <c r="D34" i="80"/>
  <c r="E34" i="80" s="1"/>
  <c r="AC60" i="77"/>
  <c r="D93" i="106"/>
  <c r="E93" i="106" s="1"/>
  <c r="D93" i="102"/>
  <c r="E93" i="102" s="1"/>
  <c r="D97" i="109"/>
  <c r="E97" i="109" s="1"/>
  <c r="D97" i="99"/>
  <c r="E97" i="99" s="1"/>
  <c r="D98" i="108"/>
  <c r="E98" i="108" s="1"/>
  <c r="D96" i="107"/>
  <c r="E96" i="107" s="1"/>
  <c r="D96" i="94"/>
  <c r="E96" i="94" s="1"/>
  <c r="D99" i="110"/>
  <c r="E99" i="110" s="1"/>
  <c r="D99" i="102"/>
  <c r="E99" i="102" s="1"/>
  <c r="D101" i="111"/>
  <c r="E101" i="111" s="1"/>
  <c r="D101" i="88"/>
  <c r="E101" i="88" s="1"/>
  <c r="D93" i="97"/>
  <c r="E93" i="97" s="1"/>
  <c r="D97" i="100"/>
  <c r="E97" i="100" s="1"/>
  <c r="D98" i="87"/>
  <c r="E98" i="87" s="1"/>
  <c r="D99" i="107"/>
  <c r="E99" i="107" s="1"/>
  <c r="D101" i="89"/>
  <c r="E101" i="89" s="1"/>
  <c r="H35" i="88"/>
  <c r="H35" i="99"/>
  <c r="H35" i="108"/>
  <c r="H35" i="105"/>
  <c r="H92" i="81"/>
  <c r="I7" i="113" s="1"/>
  <c r="E92" i="81"/>
  <c r="H92" i="85"/>
  <c r="I15" i="113" s="1"/>
  <c r="E92" i="85"/>
  <c r="H92" i="102"/>
  <c r="I17" i="113" s="1"/>
  <c r="E92" i="102"/>
  <c r="H92" i="87"/>
  <c r="I14" i="113" s="1"/>
  <c r="E92" i="87"/>
  <c r="H92" i="83"/>
  <c r="I28" i="113" s="1"/>
  <c r="E92" i="83"/>
  <c r="H100" i="93"/>
  <c r="R25" i="113" s="1"/>
  <c r="E100" i="93"/>
  <c r="H100" i="109"/>
  <c r="R32" i="113" s="1"/>
  <c r="E100" i="109"/>
  <c r="H100" i="91"/>
  <c r="R27" i="113" s="1"/>
  <c r="E100" i="91"/>
  <c r="H100" i="92"/>
  <c r="R26" i="113" s="1"/>
  <c r="E100" i="92"/>
  <c r="H90" i="98"/>
  <c r="G21" i="113" s="1"/>
  <c r="H90" i="95"/>
  <c r="G24" i="113" s="1"/>
  <c r="H90" i="88"/>
  <c r="G13" i="113" s="1"/>
  <c r="H90" i="84"/>
  <c r="G9" i="113" s="1"/>
  <c r="H90" i="106"/>
  <c r="G35" i="113" s="1"/>
  <c r="H102" i="90"/>
  <c r="T11" i="113" s="1"/>
  <c r="E102" i="90"/>
  <c r="H102" i="81"/>
  <c r="T7" i="113" s="1"/>
  <c r="E102" i="81"/>
  <c r="H102" i="87"/>
  <c r="T14" i="113" s="1"/>
  <c r="E102" i="87"/>
  <c r="H102" i="95"/>
  <c r="T24" i="113" s="1"/>
  <c r="E102" i="95"/>
  <c r="H102" i="111"/>
  <c r="T31" i="113" s="1"/>
  <c r="E102" i="111"/>
  <c r="D93" i="108"/>
  <c r="E93" i="108" s="1"/>
  <c r="D93" i="91"/>
  <c r="E93" i="91" s="1"/>
  <c r="D93" i="98"/>
  <c r="E93" i="98" s="1"/>
  <c r="D93" i="85"/>
  <c r="E93" i="85" s="1"/>
  <c r="D93" i="84"/>
  <c r="E93" i="84" s="1"/>
  <c r="D97" i="105"/>
  <c r="E97" i="105" s="1"/>
  <c r="D97" i="112"/>
  <c r="E97" i="112" s="1"/>
  <c r="D97" i="95"/>
  <c r="E97" i="95" s="1"/>
  <c r="D97" i="101"/>
  <c r="E97" i="101" s="1"/>
  <c r="D97" i="89"/>
  <c r="E97" i="89" s="1"/>
  <c r="D98" i="111"/>
  <c r="E98" i="111" s="1"/>
  <c r="D98" i="93"/>
  <c r="E98" i="93" s="1"/>
  <c r="D98" i="100"/>
  <c r="E98" i="100" s="1"/>
  <c r="D98" i="88"/>
  <c r="E98" i="88" s="1"/>
  <c r="D98" i="81"/>
  <c r="E98" i="81" s="1"/>
  <c r="D96" i="109"/>
  <c r="E96" i="109" s="1"/>
  <c r="D96" i="92"/>
  <c r="E96" i="92" s="1"/>
  <c r="D96" i="99"/>
  <c r="E96" i="99" s="1"/>
  <c r="D96" i="87"/>
  <c r="E96" i="87" s="1"/>
  <c r="D99" i="108"/>
  <c r="E99" i="108" s="1"/>
  <c r="D99" i="91"/>
  <c r="E99" i="91" s="1"/>
  <c r="D99" i="98"/>
  <c r="E99" i="98" s="1"/>
  <c r="D99" i="85"/>
  <c r="E99" i="85" s="1"/>
  <c r="D99" i="84"/>
  <c r="E99" i="84" s="1"/>
  <c r="D101" i="106"/>
  <c r="E101" i="106" s="1"/>
  <c r="D101" i="110"/>
  <c r="E101" i="110" s="1"/>
  <c r="D101" i="96"/>
  <c r="E101" i="96" s="1"/>
  <c r="D101" i="102"/>
  <c r="E101" i="102" s="1"/>
  <c r="D101" i="90"/>
  <c r="E101" i="90" s="1"/>
  <c r="FO36" i="4"/>
  <c r="H35" i="100"/>
  <c r="H35" i="95"/>
  <c r="H35" i="93"/>
  <c r="H35" i="112"/>
  <c r="H35" i="92"/>
  <c r="H92" i="88"/>
  <c r="I13" i="113" s="1"/>
  <c r="E92" i="88"/>
  <c r="H92" i="94"/>
  <c r="I16" i="113" s="1"/>
  <c r="E92" i="94"/>
  <c r="H92" i="97"/>
  <c r="I22" i="113" s="1"/>
  <c r="E92" i="97"/>
  <c r="H92" i="100"/>
  <c r="I19" i="113" s="1"/>
  <c r="E92" i="100"/>
  <c r="H92" i="109"/>
  <c r="I32" i="113" s="1"/>
  <c r="E92" i="109"/>
  <c r="H100" i="112"/>
  <c r="R30" i="113" s="1"/>
  <c r="E100" i="112"/>
  <c r="H100" i="95"/>
  <c r="R24" i="113" s="1"/>
  <c r="E100" i="95"/>
  <c r="H100" i="111"/>
  <c r="R31" i="113" s="1"/>
  <c r="E100" i="111"/>
  <c r="H100" i="105"/>
  <c r="R36" i="113" s="1"/>
  <c r="E100" i="105"/>
  <c r="H90" i="81"/>
  <c r="G7" i="113" s="1"/>
  <c r="H90" i="86"/>
  <c r="G10" i="113" s="1"/>
  <c r="H90" i="101"/>
  <c r="G18" i="113" s="1"/>
  <c r="H90" i="85"/>
  <c r="G15" i="113" s="1"/>
  <c r="H90" i="110"/>
  <c r="G29" i="113" s="1"/>
  <c r="H102" i="101"/>
  <c r="T18" i="113" s="1"/>
  <c r="E102" i="101"/>
  <c r="H102" i="82"/>
  <c r="T8" i="113" s="1"/>
  <c r="E102" i="82"/>
  <c r="H102" i="100"/>
  <c r="T19" i="113" s="1"/>
  <c r="E102" i="100"/>
  <c r="H102" i="93"/>
  <c r="T25" i="113" s="1"/>
  <c r="E102" i="93"/>
  <c r="H102" i="110"/>
  <c r="T29" i="113" s="1"/>
  <c r="E102" i="110"/>
  <c r="D97" i="87"/>
  <c r="E97" i="87" s="1"/>
  <c r="D96" i="83"/>
  <c r="E96" i="83" s="1"/>
  <c r="D96" i="86"/>
  <c r="E96" i="86" s="1"/>
  <c r="D99" i="96"/>
  <c r="E99" i="96" s="1"/>
  <c r="D99" i="90"/>
  <c r="E99" i="90" s="1"/>
  <c r="D101" i="93"/>
  <c r="E101" i="93" s="1"/>
  <c r="D101" i="81"/>
  <c r="E101" i="81" s="1"/>
  <c r="H35" i="82"/>
  <c r="H35" i="101"/>
  <c r="H35" i="97"/>
  <c r="H92" i="90"/>
  <c r="I11" i="113" s="1"/>
  <c r="E92" i="90"/>
  <c r="H92" i="105"/>
  <c r="I36" i="113" s="1"/>
  <c r="E92" i="105"/>
  <c r="H100" i="106"/>
  <c r="R35" i="113" s="1"/>
  <c r="E100" i="106"/>
  <c r="H90" i="107"/>
  <c r="G34" i="113" s="1"/>
  <c r="H90" i="96"/>
  <c r="G23" i="113" s="1"/>
  <c r="H102" i="85"/>
  <c r="T15" i="113" s="1"/>
  <c r="E102" i="85"/>
  <c r="H102" i="96"/>
  <c r="T23" i="113" s="1"/>
  <c r="E102" i="96"/>
  <c r="D93" i="83"/>
  <c r="E93" i="83" s="1"/>
  <c r="D93" i="94"/>
  <c r="E93" i="94" s="1"/>
  <c r="D93" i="86"/>
  <c r="E93" i="86" s="1"/>
  <c r="D97" i="111"/>
  <c r="E97" i="111" s="1"/>
  <c r="D97" i="88"/>
  <c r="E97" i="88" s="1"/>
  <c r="D98" i="109"/>
  <c r="E98" i="109" s="1"/>
  <c r="D98" i="99"/>
  <c r="E98" i="99" s="1"/>
  <c r="D96" i="108"/>
  <c r="E96" i="108" s="1"/>
  <c r="D99" i="83"/>
  <c r="E99" i="83" s="1"/>
  <c r="D99" i="94"/>
  <c r="E99" i="94" s="1"/>
  <c r="D101" i="105"/>
  <c r="E101" i="105" s="1"/>
  <c r="D101" i="101"/>
  <c r="E101" i="101" s="1"/>
  <c r="D93" i="92"/>
  <c r="E93" i="92" s="1"/>
  <c r="D97" i="106"/>
  <c r="E97" i="106" s="1"/>
  <c r="D97" i="96"/>
  <c r="E97" i="96" s="1"/>
  <c r="D97" i="90"/>
  <c r="E97" i="90" s="1"/>
  <c r="D98" i="112"/>
  <c r="E98" i="112" s="1"/>
  <c r="D98" i="95"/>
  <c r="E98" i="95" s="1"/>
  <c r="D98" i="89"/>
  <c r="E98" i="89" s="1"/>
  <c r="D96" i="111"/>
  <c r="E96" i="111" s="1"/>
  <c r="D96" i="100"/>
  <c r="E96" i="100" s="1"/>
  <c r="D96" i="81"/>
  <c r="E96" i="81" s="1"/>
  <c r="D99" i="92"/>
  <c r="E99" i="92" s="1"/>
  <c r="D99" i="87"/>
  <c r="E99" i="87" s="1"/>
  <c r="D101" i="107"/>
  <c r="E101" i="107" s="1"/>
  <c r="D101" i="97"/>
  <c r="E101" i="97" s="1"/>
  <c r="D101" i="86"/>
  <c r="E101" i="86" s="1"/>
  <c r="E30" i="105"/>
  <c r="E30" i="80"/>
  <c r="H35" i="96"/>
  <c r="H35" i="110"/>
  <c r="H92" i="80"/>
  <c r="I6" i="113" s="1"/>
  <c r="E92" i="80"/>
  <c r="H92" i="82"/>
  <c r="I8" i="113" s="1"/>
  <c r="E92" i="82"/>
  <c r="H92" i="108"/>
  <c r="I33" i="113" s="1"/>
  <c r="E92" i="108"/>
  <c r="H100" i="98"/>
  <c r="R21" i="113" s="1"/>
  <c r="E100" i="98"/>
  <c r="H100" i="97"/>
  <c r="R22" i="113" s="1"/>
  <c r="E100" i="97"/>
  <c r="H90" i="80"/>
  <c r="G6" i="113" s="1"/>
  <c r="H90" i="90"/>
  <c r="G11" i="113" s="1"/>
  <c r="H90" i="99"/>
  <c r="G20" i="113" s="1"/>
  <c r="H90" i="83"/>
  <c r="G28" i="113" s="1"/>
  <c r="H102" i="89"/>
  <c r="T12" i="113" s="1"/>
  <c r="E102" i="89"/>
  <c r="H102" i="88"/>
  <c r="T13" i="113" s="1"/>
  <c r="E102" i="88"/>
  <c r="H102" i="94"/>
  <c r="T16" i="113" s="1"/>
  <c r="E102" i="94"/>
  <c r="H102" i="107"/>
  <c r="T34" i="113" s="1"/>
  <c r="E102" i="107"/>
  <c r="H102" i="108"/>
  <c r="T33" i="113" s="1"/>
  <c r="E102" i="108"/>
  <c r="D93" i="93"/>
  <c r="E93" i="93" s="1"/>
  <c r="D97" i="107"/>
  <c r="E97" i="107" s="1"/>
  <c r="D97" i="97"/>
  <c r="E97" i="97" s="1"/>
  <c r="D97" i="86"/>
  <c r="E97" i="86" s="1"/>
  <c r="D98" i="96"/>
  <c r="E98" i="96" s="1"/>
  <c r="D98" i="90"/>
  <c r="E98" i="90" s="1"/>
  <c r="D96" i="112"/>
  <c r="E96" i="112" s="1"/>
  <c r="D96" i="101"/>
  <c r="E96" i="101" s="1"/>
  <c r="D96" i="89"/>
  <c r="E96" i="89" s="1"/>
  <c r="D99" i="93"/>
  <c r="E99" i="93" s="1"/>
  <c r="D99" i="88"/>
  <c r="E99" i="88" s="1"/>
  <c r="D101" i="108"/>
  <c r="E101" i="108" s="1"/>
  <c r="D101" i="98"/>
  <c r="E101" i="98" s="1"/>
  <c r="D101" i="85"/>
  <c r="E101" i="85" s="1"/>
  <c r="D101" i="84"/>
  <c r="E101" i="84" s="1"/>
  <c r="E57" i="77"/>
  <c r="AC63" i="77"/>
  <c r="AC59" i="77"/>
  <c r="E62" i="77"/>
  <c r="H35" i="91"/>
  <c r="H35" i="111"/>
  <c r="H35" i="86"/>
  <c r="H35" i="84"/>
  <c r="H35" i="89"/>
  <c r="H35" i="87"/>
  <c r="H35" i="102"/>
  <c r="H92" i="106"/>
  <c r="I35" i="113" s="1"/>
  <c r="E92" i="106"/>
  <c r="H92" i="99"/>
  <c r="I20" i="113" s="1"/>
  <c r="E92" i="99"/>
  <c r="H92" i="84"/>
  <c r="I9" i="113" s="1"/>
  <c r="E92" i="84"/>
  <c r="H92" i="95"/>
  <c r="I24" i="113" s="1"/>
  <c r="E92" i="95"/>
  <c r="H92" i="91"/>
  <c r="I27" i="113" s="1"/>
  <c r="E92" i="91"/>
  <c r="H92" i="107"/>
  <c r="I34" i="113" s="1"/>
  <c r="E92" i="107"/>
  <c r="H100" i="107"/>
  <c r="R34" i="113" s="1"/>
  <c r="E100" i="107"/>
  <c r="H100" i="110"/>
  <c r="R29" i="113" s="1"/>
  <c r="E100" i="110"/>
  <c r="H90" i="89"/>
  <c r="G12" i="113" s="1"/>
  <c r="H90" i="82"/>
  <c r="G8" i="113" s="1"/>
  <c r="H90" i="87"/>
  <c r="G14" i="113" s="1"/>
  <c r="H90" i="111"/>
  <c r="G31" i="113" s="1"/>
  <c r="H90" i="102"/>
  <c r="G17" i="113" s="1"/>
  <c r="H90" i="109"/>
  <c r="G32" i="113" s="1"/>
  <c r="H102" i="80"/>
  <c r="T6" i="113" s="1"/>
  <c r="E102" i="80"/>
  <c r="H102" i="109"/>
  <c r="T32" i="113" s="1"/>
  <c r="E102" i="109"/>
  <c r="H102" i="98"/>
  <c r="T21" i="113" s="1"/>
  <c r="E102" i="98"/>
  <c r="H102" i="92"/>
  <c r="T26" i="113" s="1"/>
  <c r="E102" i="92"/>
  <c r="H102" i="106"/>
  <c r="T35" i="113" s="1"/>
  <c r="E102" i="106"/>
  <c r="D93" i="110"/>
  <c r="E93" i="110" s="1"/>
  <c r="D93" i="96"/>
  <c r="E93" i="96" s="1"/>
  <c r="D93" i="90"/>
  <c r="E93" i="90" s="1"/>
  <c r="D97" i="92"/>
  <c r="E97" i="92" s="1"/>
  <c r="D98" i="91"/>
  <c r="E98" i="91" s="1"/>
  <c r="D98" i="98"/>
  <c r="E98" i="98" s="1"/>
  <c r="D98" i="84"/>
  <c r="E98" i="84" s="1"/>
  <c r="D96" i="97"/>
  <c r="E96" i="97" s="1"/>
  <c r="D99" i="106"/>
  <c r="E99" i="106" s="1"/>
  <c r="D101" i="100"/>
  <c r="E101" i="100" s="1"/>
  <c r="H35" i="85"/>
  <c r="H35" i="98"/>
  <c r="H92" i="89"/>
  <c r="I12" i="113" s="1"/>
  <c r="E92" i="89"/>
  <c r="H92" i="110"/>
  <c r="I29" i="113" s="1"/>
  <c r="E92" i="110"/>
  <c r="H92" i="93"/>
  <c r="I25" i="113" s="1"/>
  <c r="E92" i="93"/>
  <c r="H100" i="96"/>
  <c r="R23" i="113" s="1"/>
  <c r="E100" i="96"/>
  <c r="H100" i="99"/>
  <c r="R20" i="113" s="1"/>
  <c r="E100" i="99"/>
  <c r="H90" i="112"/>
  <c r="G30" i="113" s="1"/>
  <c r="H90" i="92"/>
  <c r="G26" i="113" s="1"/>
  <c r="H90" i="105"/>
  <c r="G36" i="113" s="1"/>
  <c r="H102" i="102"/>
  <c r="T17" i="113" s="1"/>
  <c r="E102" i="102"/>
  <c r="H102" i="112"/>
  <c r="T30" i="113" s="1"/>
  <c r="E102" i="112"/>
  <c r="H102" i="91"/>
  <c r="T27" i="113" s="1"/>
  <c r="E102" i="91"/>
  <c r="D93" i="107"/>
  <c r="E93" i="107" s="1"/>
  <c r="D97" i="93"/>
  <c r="E97" i="93" s="1"/>
  <c r="D97" i="81"/>
  <c r="E97" i="81" s="1"/>
  <c r="D98" i="92"/>
  <c r="E98" i="92" s="1"/>
  <c r="D96" i="91"/>
  <c r="E96" i="91" s="1"/>
  <c r="D96" i="98"/>
  <c r="E96" i="98" s="1"/>
  <c r="D96" i="84"/>
  <c r="E96" i="84" s="1"/>
  <c r="D99" i="97"/>
  <c r="E99" i="97" s="1"/>
  <c r="D99" i="86"/>
  <c r="E99" i="86" s="1"/>
  <c r="D101" i="112"/>
  <c r="E101" i="112" s="1"/>
  <c r="D101" i="95"/>
  <c r="E101" i="95" s="1"/>
  <c r="D93" i="99"/>
  <c r="E93" i="99" s="1"/>
  <c r="D93" i="87"/>
  <c r="E93" i="87" s="1"/>
  <c r="D97" i="110"/>
  <c r="E97" i="110" s="1"/>
  <c r="D97" i="102"/>
  <c r="E97" i="102" s="1"/>
  <c r="D98" i="105"/>
  <c r="E98" i="105" s="1"/>
  <c r="D98" i="101"/>
  <c r="E98" i="101" s="1"/>
  <c r="D96" i="93"/>
  <c r="E96" i="93" s="1"/>
  <c r="D96" i="88"/>
  <c r="E96" i="88" s="1"/>
  <c r="D99" i="109"/>
  <c r="E99" i="109" s="1"/>
  <c r="D99" i="99"/>
  <c r="E99" i="99" s="1"/>
  <c r="D101" i="83"/>
  <c r="E101" i="83" s="1"/>
  <c r="D101" i="94"/>
  <c r="E101" i="94" s="1"/>
  <c r="E30" i="89"/>
  <c r="C94" i="92"/>
  <c r="C103" i="92" s="1"/>
  <c r="H103" i="92" s="1"/>
  <c r="C94" i="105"/>
  <c r="C94" i="106"/>
  <c r="C94" i="91"/>
  <c r="C103" i="91" s="1"/>
  <c r="H103" i="91" s="1"/>
  <c r="C94" i="96"/>
  <c r="C94" i="99"/>
  <c r="C94" i="85"/>
  <c r="C94" i="101"/>
  <c r="H94" i="101" s="1"/>
  <c r="K18" i="113" s="1"/>
  <c r="C94" i="90"/>
  <c r="C94" i="86"/>
  <c r="C94" i="82"/>
  <c r="H94" i="82" s="1"/>
  <c r="K8" i="113" s="1"/>
  <c r="C94" i="83"/>
  <c r="C94" i="98"/>
  <c r="C94" i="94"/>
  <c r="H94" i="94" s="1"/>
  <c r="K16" i="113" s="1"/>
  <c r="C94" i="109"/>
  <c r="C103" i="109" s="1"/>
  <c r="H103" i="109" s="1"/>
  <c r="C94" i="111"/>
  <c r="C94" i="110"/>
  <c r="C94" i="88"/>
  <c r="C94" i="102"/>
  <c r="H94" i="102" s="1"/>
  <c r="K17" i="113" s="1"/>
  <c r="C94" i="81"/>
  <c r="C94" i="108"/>
  <c r="C103" i="108" s="1"/>
  <c r="H103" i="108" s="1"/>
  <c r="C94" i="87"/>
  <c r="C94" i="80"/>
  <c r="H94" i="80" s="1"/>
  <c r="K6" i="113" s="1"/>
  <c r="C94" i="112"/>
  <c r="C94" i="100"/>
  <c r="C103" i="100" s="1"/>
  <c r="H103" i="100" s="1"/>
  <c r="C94" i="84"/>
  <c r="C94" i="97"/>
  <c r="C103" i="97" s="1"/>
  <c r="H103" i="97" s="1"/>
  <c r="C94" i="107"/>
  <c r="C94" i="93"/>
  <c r="C94" i="95"/>
  <c r="C103" i="95" s="1"/>
  <c r="H103" i="95" s="1"/>
  <c r="C94" i="89"/>
  <c r="H35" i="106"/>
  <c r="H35" i="107"/>
  <c r="H35" i="90"/>
  <c r="H92" i="96"/>
  <c r="I23" i="113" s="1"/>
  <c r="E92" i="96"/>
  <c r="H92" i="112"/>
  <c r="I30" i="113" s="1"/>
  <c r="E92" i="112"/>
  <c r="H100" i="83"/>
  <c r="R28" i="113" s="1"/>
  <c r="E100" i="83"/>
  <c r="H90" i="91"/>
  <c r="G27" i="113" s="1"/>
  <c r="D93" i="111"/>
  <c r="E93" i="111" s="1"/>
  <c r="D93" i="100"/>
  <c r="E93" i="100" s="1"/>
  <c r="D93" i="88"/>
  <c r="E93" i="88" s="1"/>
  <c r="D93" i="81"/>
  <c r="E93" i="81" s="1"/>
  <c r="D97" i="83"/>
  <c r="E97" i="83" s="1"/>
  <c r="D97" i="94"/>
  <c r="E97" i="94" s="1"/>
  <c r="D98" i="106"/>
  <c r="E98" i="106" s="1"/>
  <c r="D98" i="110"/>
  <c r="E98" i="110" s="1"/>
  <c r="D98" i="102"/>
  <c r="E98" i="102" s="1"/>
  <c r="D96" i="105"/>
  <c r="E96" i="105" s="1"/>
  <c r="D96" i="95"/>
  <c r="E96" i="95" s="1"/>
  <c r="D99" i="111"/>
  <c r="E99" i="111" s="1"/>
  <c r="D99" i="100"/>
  <c r="E99" i="100" s="1"/>
  <c r="D99" i="81"/>
  <c r="E99" i="81" s="1"/>
  <c r="D101" i="91"/>
  <c r="E101" i="91" s="1"/>
  <c r="D93" i="105"/>
  <c r="E93" i="105" s="1"/>
  <c r="D93" i="112"/>
  <c r="E93" i="112" s="1"/>
  <c r="D93" i="95"/>
  <c r="E93" i="95" s="1"/>
  <c r="D93" i="101"/>
  <c r="E93" i="101" s="1"/>
  <c r="D93" i="89"/>
  <c r="E93" i="89" s="1"/>
  <c r="E93" i="80"/>
  <c r="K6" i="73" s="1"/>
  <c r="D97" i="108"/>
  <c r="E97" i="108" s="1"/>
  <c r="D97" i="91"/>
  <c r="E97" i="91" s="1"/>
  <c r="D97" i="98"/>
  <c r="E97" i="98" s="1"/>
  <c r="D97" i="85"/>
  <c r="E97" i="85" s="1"/>
  <c r="D97" i="84"/>
  <c r="E97" i="84" s="1"/>
  <c r="D98" i="107"/>
  <c r="E98" i="107" s="1"/>
  <c r="D98" i="83"/>
  <c r="E98" i="83" s="1"/>
  <c r="D98" i="97"/>
  <c r="E98" i="97" s="1"/>
  <c r="D98" i="94"/>
  <c r="E98" i="94" s="1"/>
  <c r="D98" i="86"/>
  <c r="E98" i="86" s="1"/>
  <c r="D96" i="106"/>
  <c r="E96" i="106" s="1"/>
  <c r="D96" i="110"/>
  <c r="E96" i="110" s="1"/>
  <c r="D96" i="96"/>
  <c r="E96" i="96" s="1"/>
  <c r="D96" i="102"/>
  <c r="E96" i="102" s="1"/>
  <c r="D96" i="90"/>
  <c r="E96" i="90" s="1"/>
  <c r="D99" i="105"/>
  <c r="E99" i="105" s="1"/>
  <c r="D99" i="112"/>
  <c r="E99" i="112" s="1"/>
  <c r="D99" i="95"/>
  <c r="E99" i="95" s="1"/>
  <c r="D99" i="101"/>
  <c r="E99" i="101" s="1"/>
  <c r="D99" i="89"/>
  <c r="E99" i="89" s="1"/>
  <c r="E99" i="80"/>
  <c r="R6" i="73" s="1"/>
  <c r="D101" i="109"/>
  <c r="E101" i="109" s="1"/>
  <c r="D101" i="92"/>
  <c r="E101" i="92" s="1"/>
  <c r="D101" i="99"/>
  <c r="E101" i="99" s="1"/>
  <c r="D101" i="87"/>
  <c r="E101" i="87" s="1"/>
  <c r="E30" i="107"/>
  <c r="E30" i="86"/>
  <c r="A84" i="105"/>
  <c r="H84" i="105" s="1"/>
  <c r="A84" i="110"/>
  <c r="H84" i="110" s="1"/>
  <c r="A84" i="109"/>
  <c r="H84" i="109" s="1"/>
  <c r="A84" i="83"/>
  <c r="H84" i="83" s="1"/>
  <c r="A84" i="93"/>
  <c r="H84" i="93" s="1"/>
  <c r="A84" i="111"/>
  <c r="H84" i="111" s="1"/>
  <c r="A84" i="98"/>
  <c r="H84" i="98" s="1"/>
  <c r="A84" i="94"/>
  <c r="H84" i="94" s="1"/>
  <c r="A84" i="106"/>
  <c r="H84" i="106" s="1"/>
  <c r="A84" i="96"/>
  <c r="H84" i="96" s="1"/>
  <c r="A84" i="97"/>
  <c r="H84" i="97" s="1"/>
  <c r="A84" i="102"/>
  <c r="H84" i="102" s="1"/>
  <c r="A84" i="95"/>
  <c r="H84" i="95" s="1"/>
  <c r="A84" i="107"/>
  <c r="H84" i="107" s="1"/>
  <c r="A84" i="89"/>
  <c r="H84" i="89" s="1"/>
  <c r="A84" i="84"/>
  <c r="H84" i="84" s="1"/>
  <c r="A84" i="91"/>
  <c r="H84" i="91" s="1"/>
  <c r="A84" i="101"/>
  <c r="H84" i="101" s="1"/>
  <c r="A84" i="85"/>
  <c r="H84" i="85" s="1"/>
  <c r="A84" i="88"/>
  <c r="H84" i="88" s="1"/>
  <c r="A84" i="99"/>
  <c r="H84" i="99" s="1"/>
  <c r="A84" i="90"/>
  <c r="H84" i="90" s="1"/>
  <c r="A84" i="87"/>
  <c r="H84" i="87" s="1"/>
  <c r="A84" i="80"/>
  <c r="H84" i="80" s="1"/>
  <c r="A84" i="112"/>
  <c r="H84" i="112" s="1"/>
  <c r="A84" i="100"/>
  <c r="H84" i="100" s="1"/>
  <c r="A84" i="81"/>
  <c r="H84" i="81" s="1"/>
  <c r="A84" i="86"/>
  <c r="H84" i="86" s="1"/>
  <c r="A84" i="108"/>
  <c r="H84" i="108" s="1"/>
  <c r="A84" i="82"/>
  <c r="H84" i="82" s="1"/>
  <c r="A84" i="92"/>
  <c r="H84" i="92" s="1"/>
  <c r="AC58" i="77"/>
  <c r="H35" i="83"/>
  <c r="H35" i="80"/>
  <c r="H35" i="81"/>
  <c r="H35" i="94"/>
  <c r="H35" i="109"/>
  <c r="H92" i="86"/>
  <c r="I10" i="113" s="1"/>
  <c r="E92" i="86"/>
  <c r="H92" i="98"/>
  <c r="I21" i="113" s="1"/>
  <c r="E92" i="98"/>
  <c r="H92" i="101"/>
  <c r="I18" i="113" s="1"/>
  <c r="E92" i="101"/>
  <c r="H92" i="92"/>
  <c r="I26" i="113" s="1"/>
  <c r="E92" i="92"/>
  <c r="H92" i="111"/>
  <c r="I31" i="113" s="1"/>
  <c r="E92" i="111"/>
  <c r="H100" i="100"/>
  <c r="R19" i="113" s="1"/>
  <c r="E100" i="100"/>
  <c r="H100" i="108"/>
  <c r="R33" i="113" s="1"/>
  <c r="E100" i="108"/>
  <c r="H90" i="94"/>
  <c r="G16" i="113" s="1"/>
  <c r="H90" i="108"/>
  <c r="G33" i="113" s="1"/>
  <c r="H90" i="100"/>
  <c r="G19" i="113" s="1"/>
  <c r="H90" i="93"/>
  <c r="G25" i="113" s="1"/>
  <c r="H90" i="97"/>
  <c r="G22" i="113" s="1"/>
  <c r="H102" i="84"/>
  <c r="T9" i="113" s="1"/>
  <c r="E102" i="84"/>
  <c r="H102" i="86"/>
  <c r="T10" i="113" s="1"/>
  <c r="E102" i="86"/>
  <c r="H102" i="99"/>
  <c r="T20" i="113" s="1"/>
  <c r="E102" i="99"/>
  <c r="H102" i="97"/>
  <c r="T22" i="113" s="1"/>
  <c r="E102" i="97"/>
  <c r="H102" i="83"/>
  <c r="T28" i="113" s="1"/>
  <c r="E102" i="83"/>
  <c r="H102" i="105"/>
  <c r="T36" i="113" s="1"/>
  <c r="E102" i="105"/>
  <c r="D101" i="82"/>
  <c r="E101" i="82" s="1"/>
  <c r="D99" i="82"/>
  <c r="E99" i="82" s="1"/>
  <c r="D98" i="82"/>
  <c r="E98" i="82" s="1"/>
  <c r="D97" i="82"/>
  <c r="E97" i="82" s="1"/>
  <c r="D96" i="82"/>
  <c r="E96" i="82" s="1"/>
  <c r="D93" i="82"/>
  <c r="E93" i="82" s="1"/>
  <c r="E31" i="82"/>
  <c r="AB72" i="77"/>
  <c r="N15" i="73"/>
  <c r="Q15" i="73"/>
  <c r="C72" i="77"/>
  <c r="AB70" i="77"/>
  <c r="AC57" i="77"/>
  <c r="AC55" i="77"/>
  <c r="AC68" i="77"/>
  <c r="AC66" i="77"/>
  <c r="AC67" i="77"/>
  <c r="AC61" i="77"/>
  <c r="C70" i="77"/>
  <c r="AC69" i="77"/>
  <c r="FZ3" i="4"/>
  <c r="AI4" i="114" s="1"/>
  <c r="FZ1" i="4"/>
  <c r="FY3" i="4"/>
  <c r="AH4" i="114" s="1"/>
  <c r="FY1" i="4"/>
  <c r="FX3" i="4"/>
  <c r="AG4" i="114" s="1"/>
  <c r="FX1" i="4"/>
  <c r="FW3" i="4"/>
  <c r="AF4" i="114" s="1"/>
  <c r="FW1" i="4"/>
  <c r="FV3" i="4"/>
  <c r="AE4" i="114" s="1"/>
  <c r="FV1" i="4"/>
  <c r="FU3" i="4"/>
  <c r="AD4" i="114" s="1"/>
  <c r="FU1" i="4"/>
  <c r="FT3" i="4"/>
  <c r="AC4" i="114" s="1"/>
  <c r="FT1" i="4"/>
  <c r="FS3" i="4"/>
  <c r="AB4" i="114" s="1"/>
  <c r="FS1" i="4"/>
  <c r="FR3" i="4"/>
  <c r="AA4" i="114" s="1"/>
  <c r="FR1" i="4"/>
  <c r="FQ3" i="4"/>
  <c r="Z4" i="114" s="1"/>
  <c r="FQ1" i="4"/>
  <c r="FP3" i="4"/>
  <c r="Y4" i="114" s="1"/>
  <c r="FP1" i="4"/>
  <c r="DA4" i="4"/>
  <c r="D97" i="6" s="1"/>
  <c r="FO1" i="4"/>
  <c r="FN3" i="4"/>
  <c r="W4" i="114" s="1"/>
  <c r="FN1" i="4"/>
  <c r="FM3" i="4"/>
  <c r="V4" i="114" s="1"/>
  <c r="FM1" i="4"/>
  <c r="FL3" i="4"/>
  <c r="U4" i="114" s="1"/>
  <c r="FL1" i="4"/>
  <c r="FK3" i="4"/>
  <c r="T4" i="114" s="1"/>
  <c r="FK1" i="4"/>
  <c r="FJ3" i="4"/>
  <c r="FJ1" i="4"/>
  <c r="FI3" i="4"/>
  <c r="R4" i="114" s="1"/>
  <c r="FI1" i="4"/>
  <c r="C103" i="94" l="1"/>
  <c r="H103" i="94" s="1"/>
  <c r="C16" i="114" s="1"/>
  <c r="C24" i="114"/>
  <c r="F24" i="113"/>
  <c r="R6" i="114"/>
  <c r="R25" i="114"/>
  <c r="R34" i="114"/>
  <c r="R35" i="114"/>
  <c r="R21" i="114"/>
  <c r="R8" i="114"/>
  <c r="R27" i="114"/>
  <c r="R33" i="114"/>
  <c r="R12" i="114"/>
  <c r="R31" i="114"/>
  <c r="R18" i="114"/>
  <c r="R28" i="114"/>
  <c r="R24" i="114"/>
  <c r="R36" i="114"/>
  <c r="R13" i="114"/>
  <c r="R26" i="114"/>
  <c r="R30" i="114"/>
  <c r="R9" i="114"/>
  <c r="R17" i="114"/>
  <c r="R5" i="114"/>
  <c r="R14" i="114"/>
  <c r="R19" i="114"/>
  <c r="R20" i="114"/>
  <c r="R10" i="114"/>
  <c r="R23" i="114"/>
  <c r="R32" i="114"/>
  <c r="R22" i="114"/>
  <c r="R15" i="114"/>
  <c r="R11" i="114"/>
  <c r="R7" i="114"/>
  <c r="R16" i="114"/>
  <c r="R29" i="114"/>
  <c r="U20" i="114"/>
  <c r="U7" i="114"/>
  <c r="U29" i="114"/>
  <c r="U22" i="114"/>
  <c r="U6" i="114"/>
  <c r="U15" i="114"/>
  <c r="U17" i="114"/>
  <c r="U13" i="114"/>
  <c r="U26" i="114"/>
  <c r="U14" i="114"/>
  <c r="U11" i="114"/>
  <c r="U24" i="114"/>
  <c r="U32" i="114"/>
  <c r="U36" i="114"/>
  <c r="U5" i="114"/>
  <c r="U10" i="114"/>
  <c r="U23" i="114"/>
  <c r="U27" i="114"/>
  <c r="U35" i="114"/>
  <c r="U33" i="114"/>
  <c r="U9" i="114"/>
  <c r="U25" i="114"/>
  <c r="U31" i="114"/>
  <c r="U21" i="114"/>
  <c r="U12" i="114"/>
  <c r="U18" i="114"/>
  <c r="U8" i="114"/>
  <c r="U30" i="114"/>
  <c r="U28" i="114"/>
  <c r="U19" i="114"/>
  <c r="U16" i="114"/>
  <c r="U34" i="114"/>
  <c r="AD31" i="114"/>
  <c r="AD18" i="114"/>
  <c r="AD17" i="114"/>
  <c r="AD28" i="114"/>
  <c r="AD9" i="114"/>
  <c r="AD15" i="114"/>
  <c r="AD35" i="114"/>
  <c r="AD25" i="114"/>
  <c r="AD21" i="114"/>
  <c r="AD22" i="114"/>
  <c r="AD12" i="114"/>
  <c r="AD34" i="114"/>
  <c r="AD32" i="114"/>
  <c r="AD20" i="114"/>
  <c r="AD23" i="114"/>
  <c r="AD7" i="114"/>
  <c r="AD16" i="114"/>
  <c r="AD29" i="114"/>
  <c r="AD6" i="114"/>
  <c r="AD11" i="114"/>
  <c r="AD30" i="114"/>
  <c r="AD19" i="114"/>
  <c r="AD10" i="114"/>
  <c r="AD24" i="114"/>
  <c r="AD13" i="114"/>
  <c r="AD26" i="114"/>
  <c r="AD14" i="114"/>
  <c r="AD27" i="114"/>
  <c r="AD8" i="114"/>
  <c r="AD33" i="114"/>
  <c r="AD36" i="114"/>
  <c r="AD5" i="114"/>
  <c r="FJ36" i="4"/>
  <c r="S4" i="114"/>
  <c r="Y19" i="114"/>
  <c r="Y15" i="114"/>
  <c r="Y28" i="114"/>
  <c r="Y32" i="114"/>
  <c r="Y21" i="114"/>
  <c r="Y5" i="114"/>
  <c r="Y12" i="114"/>
  <c r="Y10" i="114"/>
  <c r="Y23" i="114"/>
  <c r="Y29" i="114"/>
  <c r="Y25" i="114"/>
  <c r="Y34" i="114"/>
  <c r="Y13" i="114"/>
  <c r="Y26" i="114"/>
  <c r="Y22" i="114"/>
  <c r="Y35" i="114"/>
  <c r="Y9" i="114"/>
  <c r="Y31" i="114"/>
  <c r="Y24" i="114"/>
  <c r="Y30" i="114"/>
  <c r="Y20" i="114"/>
  <c r="Y8" i="114"/>
  <c r="Y36" i="114"/>
  <c r="Y6" i="114"/>
  <c r="Y11" i="114"/>
  <c r="Y17" i="114"/>
  <c r="Y14" i="114"/>
  <c r="Y27" i="114"/>
  <c r="Y18" i="114"/>
  <c r="Y33" i="114"/>
  <c r="Y7" i="114"/>
  <c r="Y16" i="114"/>
  <c r="AE22" i="114"/>
  <c r="AE35" i="114"/>
  <c r="AE31" i="114"/>
  <c r="AE29" i="114"/>
  <c r="AE16" i="114"/>
  <c r="AE6" i="114"/>
  <c r="AE5" i="114"/>
  <c r="AE19" i="114"/>
  <c r="AE15" i="114"/>
  <c r="AE28" i="114"/>
  <c r="AE12" i="114"/>
  <c r="AE25" i="114"/>
  <c r="AE34" i="114"/>
  <c r="AE7" i="114"/>
  <c r="AE10" i="114"/>
  <c r="AE33" i="114"/>
  <c r="AE13" i="114"/>
  <c r="AE18" i="114"/>
  <c r="AE23" i="114"/>
  <c r="AE24" i="114"/>
  <c r="AE30" i="114"/>
  <c r="AE20" i="114"/>
  <c r="AE27" i="114"/>
  <c r="AE8" i="114"/>
  <c r="AE9" i="114"/>
  <c r="AE21" i="114"/>
  <c r="AE14" i="114"/>
  <c r="AE11" i="114"/>
  <c r="AE26" i="114"/>
  <c r="AE32" i="114"/>
  <c r="AE17" i="114"/>
  <c r="AE36" i="114"/>
  <c r="C22" i="114"/>
  <c r="F22" i="113"/>
  <c r="C32" i="114"/>
  <c r="F32" i="113"/>
  <c r="AA36" i="114"/>
  <c r="AA8" i="114"/>
  <c r="AA5" i="114"/>
  <c r="AA10" i="114"/>
  <c r="AA23" i="114"/>
  <c r="AA32" i="114"/>
  <c r="AA20" i="114"/>
  <c r="AA7" i="114"/>
  <c r="AA16" i="114"/>
  <c r="AA29" i="114"/>
  <c r="AA33" i="114"/>
  <c r="AA17" i="114"/>
  <c r="AA13" i="114"/>
  <c r="AA26" i="114"/>
  <c r="AA14" i="114"/>
  <c r="AA6" i="114"/>
  <c r="AA34" i="114"/>
  <c r="AA30" i="114"/>
  <c r="AA19" i="114"/>
  <c r="AA35" i="114"/>
  <c r="AA9" i="114"/>
  <c r="AA25" i="114"/>
  <c r="AA31" i="114"/>
  <c r="AA24" i="114"/>
  <c r="AA21" i="114"/>
  <c r="AA22" i="114"/>
  <c r="AA12" i="114"/>
  <c r="AA15" i="114"/>
  <c r="AA27" i="114"/>
  <c r="AA28" i="114"/>
  <c r="AA11" i="114"/>
  <c r="AA18" i="114"/>
  <c r="AG17" i="114"/>
  <c r="AG24" i="114"/>
  <c r="AG30" i="114"/>
  <c r="AG13" i="114"/>
  <c r="AG26" i="114"/>
  <c r="AG19" i="114"/>
  <c r="AG5" i="114"/>
  <c r="AG36" i="114"/>
  <c r="AG10" i="114"/>
  <c r="AG23" i="114"/>
  <c r="AG32" i="114"/>
  <c r="AG14" i="114"/>
  <c r="AG20" i="114"/>
  <c r="AG33" i="114"/>
  <c r="AG7" i="114"/>
  <c r="AG16" i="114"/>
  <c r="AG29" i="114"/>
  <c r="AG28" i="114"/>
  <c r="AG18" i="114"/>
  <c r="AG15" i="114"/>
  <c r="AG27" i="114"/>
  <c r="AG11" i="114"/>
  <c r="AG6" i="114"/>
  <c r="AG34" i="114"/>
  <c r="AG8" i="114"/>
  <c r="AG22" i="114"/>
  <c r="AG12" i="114"/>
  <c r="AG35" i="114"/>
  <c r="AG9" i="114"/>
  <c r="AG25" i="114"/>
  <c r="AG31" i="114"/>
  <c r="AG21" i="114"/>
  <c r="C27" i="114"/>
  <c r="F27" i="113"/>
  <c r="V30" i="114"/>
  <c r="V23" i="114"/>
  <c r="V11" i="114"/>
  <c r="V14" i="114"/>
  <c r="V27" i="114"/>
  <c r="V36" i="114"/>
  <c r="V5" i="114"/>
  <c r="V10" i="114"/>
  <c r="V8" i="114"/>
  <c r="V18" i="114"/>
  <c r="V24" i="114"/>
  <c r="V33" i="114"/>
  <c r="V21" i="114"/>
  <c r="V20" i="114"/>
  <c r="V17" i="114"/>
  <c r="V19" i="114"/>
  <c r="V9" i="114"/>
  <c r="V31" i="114"/>
  <c r="V13" i="114"/>
  <c r="V32" i="114"/>
  <c r="V26" i="114"/>
  <c r="V29" i="114"/>
  <c r="V6" i="114"/>
  <c r="V15" i="114"/>
  <c r="V7" i="114"/>
  <c r="V16" i="114"/>
  <c r="V28" i="114"/>
  <c r="V22" i="114"/>
  <c r="V35" i="114"/>
  <c r="V12" i="114"/>
  <c r="V25" i="114"/>
  <c r="V34" i="114"/>
  <c r="AB24" i="114"/>
  <c r="AB33" i="114"/>
  <c r="AB20" i="114"/>
  <c r="AB7" i="114"/>
  <c r="AB32" i="114"/>
  <c r="AB30" i="114"/>
  <c r="AB17" i="114"/>
  <c r="AB11" i="114"/>
  <c r="AB27" i="114"/>
  <c r="AB14" i="114"/>
  <c r="AB18" i="114"/>
  <c r="AB36" i="114"/>
  <c r="AB21" i="114"/>
  <c r="AB22" i="114"/>
  <c r="AB35" i="114"/>
  <c r="AB12" i="114"/>
  <c r="AB25" i="114"/>
  <c r="AB34" i="114"/>
  <c r="AB13" i="114"/>
  <c r="AB23" i="114"/>
  <c r="AB5" i="114"/>
  <c r="AB26" i="114"/>
  <c r="AB29" i="114"/>
  <c r="AB19" i="114"/>
  <c r="AB9" i="114"/>
  <c r="AB31" i="114"/>
  <c r="AB6" i="114"/>
  <c r="AB15" i="114"/>
  <c r="AB28" i="114"/>
  <c r="AB10" i="114"/>
  <c r="AB16" i="114"/>
  <c r="AB8" i="114"/>
  <c r="AH8" i="114"/>
  <c r="AH27" i="114"/>
  <c r="AH5" i="114"/>
  <c r="AH29" i="114"/>
  <c r="AH14" i="114"/>
  <c r="AH24" i="114"/>
  <c r="AH33" i="114"/>
  <c r="AH20" i="114"/>
  <c r="AH7" i="114"/>
  <c r="AH11" i="114"/>
  <c r="AH30" i="114"/>
  <c r="AH17" i="114"/>
  <c r="AH36" i="114"/>
  <c r="AH10" i="114"/>
  <c r="AH18" i="114"/>
  <c r="AH15" i="114"/>
  <c r="AH28" i="114"/>
  <c r="AH16" i="114"/>
  <c r="AH6" i="114"/>
  <c r="AH22" i="114"/>
  <c r="AH35" i="114"/>
  <c r="AH21" i="114"/>
  <c r="AH12" i="114"/>
  <c r="AH25" i="114"/>
  <c r="AH34" i="114"/>
  <c r="AH23" i="114"/>
  <c r="AH32" i="114"/>
  <c r="AH9" i="114"/>
  <c r="AH26" i="114"/>
  <c r="AH13" i="114"/>
  <c r="AH19" i="114"/>
  <c r="AH31" i="114"/>
  <c r="C33" i="114"/>
  <c r="F33" i="113"/>
  <c r="T5" i="114"/>
  <c r="T29" i="114"/>
  <c r="T12" i="114"/>
  <c r="T36" i="114"/>
  <c r="T10" i="114"/>
  <c r="T16" i="114"/>
  <c r="T26" i="114"/>
  <c r="T22" i="114"/>
  <c r="T35" i="114"/>
  <c r="T9" i="114"/>
  <c r="T17" i="114"/>
  <c r="T7" i="114"/>
  <c r="T13" i="114"/>
  <c r="T32" i="114"/>
  <c r="T23" i="114"/>
  <c r="T19" i="114"/>
  <c r="T34" i="114"/>
  <c r="T18" i="114"/>
  <c r="T20" i="114"/>
  <c r="T8" i="114"/>
  <c r="T30" i="114"/>
  <c r="T31" i="114"/>
  <c r="T25" i="114"/>
  <c r="T28" i="114"/>
  <c r="T14" i="114"/>
  <c r="T27" i="114"/>
  <c r="T6" i="114"/>
  <c r="T15" i="114"/>
  <c r="T21" i="114"/>
  <c r="T11" i="114"/>
  <c r="T24" i="114"/>
  <c r="T33" i="114"/>
  <c r="W6" i="114"/>
  <c r="W24" i="114"/>
  <c r="W33" i="114"/>
  <c r="W10" i="114"/>
  <c r="W16" i="114"/>
  <c r="W15" i="114"/>
  <c r="W21" i="114"/>
  <c r="W8" i="114"/>
  <c r="W30" i="114"/>
  <c r="W34" i="114"/>
  <c r="W18" i="114"/>
  <c r="W14" i="114"/>
  <c r="W27" i="114"/>
  <c r="W28" i="114"/>
  <c r="W5" i="114"/>
  <c r="W23" i="114"/>
  <c r="W22" i="114"/>
  <c r="W35" i="114"/>
  <c r="W9" i="114"/>
  <c r="W7" i="114"/>
  <c r="W26" i="114"/>
  <c r="W32" i="114"/>
  <c r="W11" i="114"/>
  <c r="W36" i="114"/>
  <c r="W13" i="114"/>
  <c r="W20" i="114"/>
  <c r="W12" i="114"/>
  <c r="W31" i="114"/>
  <c r="W17" i="114"/>
  <c r="W25" i="114"/>
  <c r="W29" i="114"/>
  <c r="W19" i="114"/>
  <c r="Z23" i="114"/>
  <c r="Z32" i="114"/>
  <c r="Z19" i="114"/>
  <c r="Z6" i="114"/>
  <c r="Z15" i="114"/>
  <c r="Z25" i="114"/>
  <c r="Z31" i="114"/>
  <c r="Z36" i="114"/>
  <c r="Z10" i="114"/>
  <c r="Z29" i="114"/>
  <c r="Z5" i="114"/>
  <c r="Z16" i="114"/>
  <c r="Z26" i="114"/>
  <c r="Z22" i="114"/>
  <c r="Z35" i="114"/>
  <c r="Z20" i="114"/>
  <c r="Z9" i="114"/>
  <c r="Z21" i="114"/>
  <c r="Z24" i="114"/>
  <c r="Z33" i="114"/>
  <c r="Z12" i="114"/>
  <c r="Z8" i="114"/>
  <c r="Z11" i="114"/>
  <c r="Z34" i="114"/>
  <c r="Z30" i="114"/>
  <c r="Z13" i="114"/>
  <c r="Z18" i="114"/>
  <c r="Z7" i="114"/>
  <c r="Z28" i="114"/>
  <c r="Z17" i="114"/>
  <c r="Z14" i="114"/>
  <c r="Z27" i="114"/>
  <c r="AC18" i="114"/>
  <c r="AC20" i="114"/>
  <c r="AC28" i="114"/>
  <c r="AC13" i="114"/>
  <c r="AC23" i="114"/>
  <c r="AC11" i="114"/>
  <c r="AC24" i="114"/>
  <c r="AC15" i="114"/>
  <c r="AC6" i="114"/>
  <c r="AC34" i="114"/>
  <c r="AC33" i="114"/>
  <c r="AC12" i="114"/>
  <c r="AC30" i="114"/>
  <c r="AC25" i="114"/>
  <c r="AC21" i="114"/>
  <c r="AC31" i="114"/>
  <c r="AC8" i="114"/>
  <c r="AC17" i="114"/>
  <c r="AC9" i="114"/>
  <c r="AC19" i="114"/>
  <c r="AC27" i="114"/>
  <c r="AC16" i="114"/>
  <c r="AC22" i="114"/>
  <c r="AC5" i="114"/>
  <c r="AC10" i="114"/>
  <c r="AC26" i="114"/>
  <c r="AC35" i="114"/>
  <c r="AC14" i="114"/>
  <c r="AC7" i="114"/>
  <c r="AC36" i="114"/>
  <c r="AC32" i="114"/>
  <c r="AC29" i="114"/>
  <c r="AF7" i="114"/>
  <c r="AF26" i="114"/>
  <c r="AF22" i="114"/>
  <c r="AF35" i="114"/>
  <c r="AF28" i="114"/>
  <c r="AF34" i="114"/>
  <c r="AF13" i="114"/>
  <c r="AF23" i="114"/>
  <c r="AF32" i="114"/>
  <c r="AF19" i="114"/>
  <c r="AF6" i="114"/>
  <c r="AF29" i="114"/>
  <c r="AF14" i="114"/>
  <c r="AF27" i="114"/>
  <c r="AF5" i="114"/>
  <c r="AF10" i="114"/>
  <c r="AF15" i="114"/>
  <c r="AF9" i="114"/>
  <c r="AF17" i="114"/>
  <c r="AF21" i="114"/>
  <c r="AF11" i="114"/>
  <c r="AF24" i="114"/>
  <c r="AF33" i="114"/>
  <c r="AF18" i="114"/>
  <c r="AF36" i="114"/>
  <c r="AF8" i="114"/>
  <c r="AF16" i="114"/>
  <c r="AF20" i="114"/>
  <c r="AF12" i="114"/>
  <c r="AF31" i="114"/>
  <c r="AF30" i="114"/>
  <c r="AF25" i="114"/>
  <c r="AI9" i="114"/>
  <c r="AI21" i="114"/>
  <c r="AI30" i="114"/>
  <c r="AI7" i="114"/>
  <c r="AI28" i="114"/>
  <c r="AI18" i="114"/>
  <c r="AI14" i="114"/>
  <c r="AI27" i="114"/>
  <c r="AI12" i="114"/>
  <c r="AI11" i="114"/>
  <c r="AI34" i="114"/>
  <c r="AI15" i="114"/>
  <c r="AI25" i="114"/>
  <c r="AI24" i="114"/>
  <c r="AI33" i="114"/>
  <c r="AI31" i="114"/>
  <c r="AI20" i="114"/>
  <c r="AI13" i="114"/>
  <c r="AI32" i="114"/>
  <c r="AI36" i="114"/>
  <c r="AI29" i="114"/>
  <c r="AI19" i="114"/>
  <c r="AI8" i="114"/>
  <c r="AI17" i="114"/>
  <c r="AI23" i="114"/>
  <c r="AI35" i="114"/>
  <c r="AI26" i="114"/>
  <c r="AI6" i="114"/>
  <c r="AI5" i="114"/>
  <c r="AI10" i="114"/>
  <c r="AI16" i="114"/>
  <c r="AI22" i="114"/>
  <c r="C19" i="114"/>
  <c r="F19" i="113"/>
  <c r="C26" i="114"/>
  <c r="F26" i="113"/>
  <c r="U36" i="73"/>
  <c r="U31" i="73"/>
  <c r="U33" i="73"/>
  <c r="U30" i="73"/>
  <c r="U35" i="73"/>
  <c r="U32" i="73"/>
  <c r="U34" i="73"/>
  <c r="U26" i="73"/>
  <c r="U28" i="73"/>
  <c r="U24" i="73"/>
  <c r="U27" i="73"/>
  <c r="U29" i="73"/>
  <c r="U22" i="73"/>
  <c r="U23" i="73"/>
  <c r="U25" i="73"/>
  <c r="U20" i="73"/>
  <c r="U17" i="73"/>
  <c r="U19" i="73"/>
  <c r="U21" i="73"/>
  <c r="U15" i="73"/>
  <c r="U16" i="73"/>
  <c r="U18" i="73"/>
  <c r="T36" i="73"/>
  <c r="T26" i="73"/>
  <c r="T31" i="73"/>
  <c r="T33" i="73"/>
  <c r="T29" i="73"/>
  <c r="T27" i="73"/>
  <c r="T32" i="73"/>
  <c r="T34" i="73"/>
  <c r="T28" i="73"/>
  <c r="T30" i="73"/>
  <c r="T35" i="73"/>
  <c r="T21" i="73"/>
  <c r="T22" i="73"/>
  <c r="T17" i="73"/>
  <c r="T25" i="73"/>
  <c r="T23" i="73"/>
  <c r="T20" i="73"/>
  <c r="T19" i="73"/>
  <c r="T16" i="73"/>
  <c r="T24" i="73"/>
  <c r="T18" i="73"/>
  <c r="T15" i="73"/>
  <c r="T14" i="73"/>
  <c r="T13" i="73"/>
  <c r="T12" i="73"/>
  <c r="T11" i="73"/>
  <c r="T10" i="73"/>
  <c r="T9" i="73"/>
  <c r="T8" i="73"/>
  <c r="T7" i="73"/>
  <c r="S32" i="73"/>
  <c r="S31" i="73"/>
  <c r="S36" i="73"/>
  <c r="S35" i="73"/>
  <c r="S33" i="73"/>
  <c r="S30" i="73"/>
  <c r="S29" i="73"/>
  <c r="S34" i="73"/>
  <c r="S28" i="73"/>
  <c r="S23" i="73"/>
  <c r="S26" i="73"/>
  <c r="S25" i="73"/>
  <c r="S21" i="73"/>
  <c r="S24" i="73"/>
  <c r="S22" i="73"/>
  <c r="S27" i="73"/>
  <c r="S20" i="73"/>
  <c r="S19" i="73"/>
  <c r="R36" i="73"/>
  <c r="R35" i="73"/>
  <c r="R34" i="73"/>
  <c r="R28" i="73"/>
  <c r="R32" i="73"/>
  <c r="R31" i="73"/>
  <c r="R27" i="73"/>
  <c r="R30" i="73"/>
  <c r="R33" i="73"/>
  <c r="R29" i="73"/>
  <c r="R24" i="73"/>
  <c r="R20" i="73"/>
  <c r="R22" i="73"/>
  <c r="R21" i="73"/>
  <c r="R25" i="73"/>
  <c r="R26" i="73"/>
  <c r="R23" i="73"/>
  <c r="R19" i="73"/>
  <c r="R16" i="73"/>
  <c r="R17" i="73"/>
  <c r="R15" i="73"/>
  <c r="R13" i="73"/>
  <c r="R14" i="73"/>
  <c r="R18" i="73"/>
  <c r="R12" i="73"/>
  <c r="R11" i="73"/>
  <c r="R10" i="73"/>
  <c r="R9" i="73"/>
  <c r="R8" i="73"/>
  <c r="R7" i="73"/>
  <c r="Q36" i="73"/>
  <c r="Q34" i="73"/>
  <c r="Q33" i="73"/>
  <c r="Q31" i="73"/>
  <c r="Q35" i="73"/>
  <c r="Q32" i="73"/>
  <c r="Q29" i="73"/>
  <c r="Q27" i="73"/>
  <c r="Q28" i="73"/>
  <c r="Q26" i="73"/>
  <c r="Q30" i="73"/>
  <c r="Q25" i="73"/>
  <c r="Q22" i="73"/>
  <c r="Q23" i="73"/>
  <c r="Q24" i="73"/>
  <c r="Q21" i="73"/>
  <c r="Q16" i="73"/>
  <c r="Q20" i="73"/>
  <c r="Q17" i="73"/>
  <c r="Q18" i="73"/>
  <c r="Q19" i="73"/>
  <c r="Q11" i="73"/>
  <c r="Q12" i="73"/>
  <c r="Q13" i="73"/>
  <c r="Q14" i="73"/>
  <c r="Q10" i="73"/>
  <c r="Q9" i="73"/>
  <c r="Q8" i="73"/>
  <c r="Q7" i="73"/>
  <c r="P35" i="73"/>
  <c r="P31" i="73"/>
  <c r="P32" i="73"/>
  <c r="P36" i="73"/>
  <c r="P34" i="73"/>
  <c r="P33" i="73"/>
  <c r="P29" i="73"/>
  <c r="P26" i="73"/>
  <c r="P27" i="73"/>
  <c r="P28" i="73"/>
  <c r="P25" i="73"/>
  <c r="P30" i="73"/>
  <c r="P12" i="73"/>
  <c r="P11" i="73"/>
  <c r="P9" i="73"/>
  <c r="P8" i="73"/>
  <c r="P7" i="73"/>
  <c r="P10" i="73"/>
  <c r="P13" i="73"/>
  <c r="P24" i="73"/>
  <c r="P23" i="73"/>
  <c r="P22" i="73"/>
  <c r="P21" i="73"/>
  <c r="P20" i="73"/>
  <c r="P19" i="73"/>
  <c r="P18" i="73"/>
  <c r="P17" i="73"/>
  <c r="P16" i="73"/>
  <c r="P15" i="73"/>
  <c r="P14" i="73"/>
  <c r="N35" i="73"/>
  <c r="N34" i="73"/>
  <c r="N30" i="73"/>
  <c r="N31" i="73"/>
  <c r="N33" i="73"/>
  <c r="N32" i="73"/>
  <c r="N36" i="73"/>
  <c r="N28" i="73"/>
  <c r="N25" i="73"/>
  <c r="N22" i="73"/>
  <c r="N29" i="73"/>
  <c r="N26" i="73"/>
  <c r="N24" i="73"/>
  <c r="N27" i="73"/>
  <c r="N23" i="73"/>
  <c r="N18" i="73"/>
  <c r="N21" i="73"/>
  <c r="N19" i="73"/>
  <c r="N17" i="73"/>
  <c r="N20" i="73"/>
  <c r="N14" i="73"/>
  <c r="N16" i="73"/>
  <c r="N13" i="73"/>
  <c r="N12" i="73"/>
  <c r="N11" i="73"/>
  <c r="N10" i="73"/>
  <c r="N9" i="73"/>
  <c r="N8" i="73"/>
  <c r="N7" i="73"/>
  <c r="K34" i="73"/>
  <c r="K31" i="73"/>
  <c r="K36" i="73"/>
  <c r="K33" i="73"/>
  <c r="K35" i="73"/>
  <c r="K25" i="73"/>
  <c r="K24" i="73"/>
  <c r="K20" i="73"/>
  <c r="K23" i="73"/>
  <c r="K26" i="73"/>
  <c r="K28" i="73"/>
  <c r="K21" i="73"/>
  <c r="K22" i="73"/>
  <c r="K19" i="73"/>
  <c r="K30" i="73"/>
  <c r="K29" i="73"/>
  <c r="K27" i="73"/>
  <c r="K18" i="73"/>
  <c r="K17" i="73"/>
  <c r="K16" i="73"/>
  <c r="K15" i="73"/>
  <c r="K14" i="73"/>
  <c r="K13" i="73"/>
  <c r="K12" i="73"/>
  <c r="K11" i="73"/>
  <c r="K10" i="73"/>
  <c r="K9" i="73"/>
  <c r="K8" i="73"/>
  <c r="K7" i="73"/>
  <c r="J36" i="73"/>
  <c r="J35" i="73"/>
  <c r="J20" i="73"/>
  <c r="J30" i="73"/>
  <c r="J34" i="73"/>
  <c r="J23" i="73"/>
  <c r="J32" i="73"/>
  <c r="J26" i="73"/>
  <c r="J29" i="73"/>
  <c r="J22" i="73"/>
  <c r="J27" i="73"/>
  <c r="J33" i="73"/>
  <c r="J31" i="73"/>
  <c r="J21" i="73"/>
  <c r="J25" i="73"/>
  <c r="J24" i="73"/>
  <c r="J28" i="73"/>
  <c r="J19" i="73"/>
  <c r="J18" i="73"/>
  <c r="J17" i="73"/>
  <c r="J16" i="73"/>
  <c r="J15" i="73"/>
  <c r="J14" i="73"/>
  <c r="J13" i="73"/>
  <c r="J12" i="73"/>
  <c r="J11" i="73"/>
  <c r="J10" i="73"/>
  <c r="J9" i="73"/>
  <c r="J8" i="73"/>
  <c r="J7" i="73"/>
  <c r="D95" i="110"/>
  <c r="E95" i="110" s="1"/>
  <c r="D95" i="90"/>
  <c r="E95" i="90" s="1"/>
  <c r="H94" i="112"/>
  <c r="K30" i="113" s="1"/>
  <c r="E94" i="112"/>
  <c r="C103" i="112"/>
  <c r="H103" i="112" s="1"/>
  <c r="H94" i="99"/>
  <c r="K20" i="113" s="1"/>
  <c r="E94" i="99"/>
  <c r="D95" i="97"/>
  <c r="E95" i="97" s="1"/>
  <c r="H94" i="93"/>
  <c r="K25" i="113" s="1"/>
  <c r="E94" i="93"/>
  <c r="H94" i="110"/>
  <c r="K29" i="113" s="1"/>
  <c r="E94" i="110"/>
  <c r="C103" i="110"/>
  <c r="H103" i="110" s="1"/>
  <c r="D95" i="108"/>
  <c r="E95" i="108" s="1"/>
  <c r="D95" i="91"/>
  <c r="E95" i="91" s="1"/>
  <c r="D95" i="98"/>
  <c r="E95" i="98" s="1"/>
  <c r="D95" i="85"/>
  <c r="E95" i="85" s="1"/>
  <c r="D95" i="84"/>
  <c r="E95" i="84" s="1"/>
  <c r="A82" i="105"/>
  <c r="A82" i="106"/>
  <c r="A82" i="108"/>
  <c r="A82" i="111"/>
  <c r="A82" i="91"/>
  <c r="A82" i="92"/>
  <c r="A82" i="99"/>
  <c r="A82" i="85"/>
  <c r="A82" i="107"/>
  <c r="A82" i="101"/>
  <c r="A82" i="90"/>
  <c r="A82" i="82"/>
  <c r="A82" i="81"/>
  <c r="A82" i="110"/>
  <c r="A82" i="98"/>
  <c r="A82" i="94"/>
  <c r="A82" i="100"/>
  <c r="A82" i="102"/>
  <c r="A82" i="87"/>
  <c r="A82" i="86"/>
  <c r="A82" i="112"/>
  <c r="A82" i="93"/>
  <c r="A82" i="96"/>
  <c r="A82" i="97"/>
  <c r="A82" i="80"/>
  <c r="A82" i="89"/>
  <c r="A82" i="84"/>
  <c r="A82" i="95"/>
  <c r="A82" i="88"/>
  <c r="A82" i="109"/>
  <c r="A82" i="83"/>
  <c r="C103" i="93"/>
  <c r="H103" i="93" s="1"/>
  <c r="H94" i="107"/>
  <c r="K34" i="113" s="1"/>
  <c r="E94" i="107"/>
  <c r="C103" i="107"/>
  <c r="H103" i="107" s="1"/>
  <c r="H94" i="87"/>
  <c r="K14" i="113" s="1"/>
  <c r="C103" i="87"/>
  <c r="H103" i="87" s="1"/>
  <c r="H94" i="111"/>
  <c r="K31" i="113" s="1"/>
  <c r="E94" i="111"/>
  <c r="C103" i="111"/>
  <c r="H103" i="111" s="1"/>
  <c r="H94" i="86"/>
  <c r="K10" i="113" s="1"/>
  <c r="C103" i="86"/>
  <c r="H94" i="91"/>
  <c r="K27" i="113" s="1"/>
  <c r="E94" i="91"/>
  <c r="D95" i="106"/>
  <c r="E95" i="106" s="1"/>
  <c r="D95" i="102"/>
  <c r="E95" i="102" s="1"/>
  <c r="H94" i="95"/>
  <c r="K24" i="113" s="1"/>
  <c r="E94" i="95"/>
  <c r="H94" i="83"/>
  <c r="K28" i="113" s="1"/>
  <c r="E94" i="83"/>
  <c r="D95" i="83"/>
  <c r="E95" i="83" s="1"/>
  <c r="D95" i="86"/>
  <c r="E95" i="86" s="1"/>
  <c r="D95" i="92"/>
  <c r="E95" i="92" s="1"/>
  <c r="D95" i="87"/>
  <c r="E95" i="87" s="1"/>
  <c r="H94" i="108"/>
  <c r="K33" i="113" s="1"/>
  <c r="E94" i="108"/>
  <c r="H94" i="90"/>
  <c r="K11" i="113" s="1"/>
  <c r="C103" i="90"/>
  <c r="H103" i="90" s="1"/>
  <c r="C103" i="82"/>
  <c r="H103" i="82" s="1"/>
  <c r="C103" i="80"/>
  <c r="H103" i="80" s="1"/>
  <c r="D95" i="111"/>
  <c r="E95" i="111" s="1"/>
  <c r="D95" i="93"/>
  <c r="E95" i="93" s="1"/>
  <c r="D95" i="100"/>
  <c r="E95" i="100" s="1"/>
  <c r="D95" i="88"/>
  <c r="E95" i="88" s="1"/>
  <c r="D95" i="81"/>
  <c r="E95" i="81" s="1"/>
  <c r="H94" i="84"/>
  <c r="K9" i="113" s="1"/>
  <c r="C103" i="84"/>
  <c r="H103" i="84" s="1"/>
  <c r="H94" i="81"/>
  <c r="K7" i="113" s="1"/>
  <c r="C103" i="81"/>
  <c r="H103" i="81" s="1"/>
  <c r="H94" i="105"/>
  <c r="K36" i="113" s="1"/>
  <c r="E94" i="105"/>
  <c r="C103" i="105"/>
  <c r="H103" i="105" s="1"/>
  <c r="C103" i="83"/>
  <c r="H103" i="83" s="1"/>
  <c r="C103" i="101"/>
  <c r="H103" i="101" s="1"/>
  <c r="D95" i="96"/>
  <c r="E95" i="96" s="1"/>
  <c r="H94" i="88"/>
  <c r="K13" i="113" s="1"/>
  <c r="C103" i="88"/>
  <c r="H103" i="88" s="1"/>
  <c r="C103" i="99"/>
  <c r="H103" i="99" s="1"/>
  <c r="D95" i="107"/>
  <c r="E95" i="107" s="1"/>
  <c r="D95" i="94"/>
  <c r="E95" i="94" s="1"/>
  <c r="H94" i="96"/>
  <c r="K23" i="113" s="1"/>
  <c r="E94" i="96"/>
  <c r="C103" i="96"/>
  <c r="H103" i="96" s="1"/>
  <c r="D95" i="109"/>
  <c r="E95" i="109" s="1"/>
  <c r="D95" i="99"/>
  <c r="E95" i="99" s="1"/>
  <c r="H94" i="97"/>
  <c r="K22" i="113" s="1"/>
  <c r="E94" i="97"/>
  <c r="H94" i="109"/>
  <c r="K32" i="113" s="1"/>
  <c r="E94" i="109"/>
  <c r="H94" i="106"/>
  <c r="K35" i="113" s="1"/>
  <c r="E94" i="106"/>
  <c r="C103" i="106"/>
  <c r="H103" i="106" s="1"/>
  <c r="D95" i="105"/>
  <c r="E95" i="105" s="1"/>
  <c r="D95" i="112"/>
  <c r="E95" i="112" s="1"/>
  <c r="D95" i="95"/>
  <c r="E95" i="95" s="1"/>
  <c r="D95" i="101"/>
  <c r="E95" i="101" s="1"/>
  <c r="D95" i="89"/>
  <c r="E95" i="89" s="1"/>
  <c r="D95" i="80"/>
  <c r="E95" i="80" s="1"/>
  <c r="M6" i="73" s="1"/>
  <c r="H94" i="89"/>
  <c r="K12" i="113" s="1"/>
  <c r="C103" i="89"/>
  <c r="H103" i="89" s="1"/>
  <c r="H94" i="100"/>
  <c r="K19" i="113" s="1"/>
  <c r="E94" i="100"/>
  <c r="H94" i="98"/>
  <c r="K21" i="113" s="1"/>
  <c r="E94" i="98"/>
  <c r="C103" i="98"/>
  <c r="H103" i="98" s="1"/>
  <c r="H94" i="85"/>
  <c r="K15" i="113" s="1"/>
  <c r="C103" i="85"/>
  <c r="H103" i="85" s="1"/>
  <c r="H94" i="92"/>
  <c r="K26" i="113" s="1"/>
  <c r="E94" i="92"/>
  <c r="C103" i="102"/>
  <c r="H103" i="102" s="1"/>
  <c r="D95" i="82"/>
  <c r="E95" i="82" s="1"/>
  <c r="A82" i="6"/>
  <c r="AC72" i="77"/>
  <c r="J6" i="73"/>
  <c r="AC70" i="77"/>
  <c r="FH3" i="4"/>
  <c r="Q4" i="114" s="1"/>
  <c r="FH1" i="4"/>
  <c r="FG3" i="4"/>
  <c r="P4" i="114" s="1"/>
  <c r="FG1" i="4"/>
  <c r="FF3" i="4"/>
  <c r="O4" i="114" s="1"/>
  <c r="FF1" i="4"/>
  <c r="FE3" i="4"/>
  <c r="N4" i="114" s="1"/>
  <c r="FE1" i="4"/>
  <c r="FD3" i="4"/>
  <c r="M4" i="114" s="1"/>
  <c r="FD1" i="4"/>
  <c r="FC3" i="4"/>
  <c r="L4" i="114" s="1"/>
  <c r="FC1" i="4"/>
  <c r="FB3" i="4"/>
  <c r="K4" i="114" s="1"/>
  <c r="FB1" i="4"/>
  <c r="FA3" i="4"/>
  <c r="J4" i="114" s="1"/>
  <c r="FA1" i="4"/>
  <c r="EZ1" i="4"/>
  <c r="EZ3" i="4"/>
  <c r="I4" i="114" s="1"/>
  <c r="EV4" i="4"/>
  <c r="Z58" i="77"/>
  <c r="AA58" i="77" s="1"/>
  <c r="X58" i="77"/>
  <c r="Y58" i="77" s="1"/>
  <c r="U58" i="77"/>
  <c r="S58" i="77"/>
  <c r="Q58" i="77"/>
  <c r="O58" i="77"/>
  <c r="B58" i="77"/>
  <c r="EH36" i="4"/>
  <c r="EG36" i="4"/>
  <c r="EF36" i="4"/>
  <c r="EE36" i="4"/>
  <c r="F16" i="113" l="1"/>
  <c r="N26" i="114"/>
  <c r="N22" i="114"/>
  <c r="N35" i="114"/>
  <c r="N9" i="114"/>
  <c r="N28" i="114"/>
  <c r="N34" i="114"/>
  <c r="N7" i="114"/>
  <c r="N13" i="114"/>
  <c r="N6" i="114"/>
  <c r="N23" i="114"/>
  <c r="N32" i="114"/>
  <c r="N19" i="114"/>
  <c r="N20" i="114"/>
  <c r="N36" i="114"/>
  <c r="N29" i="114"/>
  <c r="N25" i="114"/>
  <c r="N17" i="114"/>
  <c r="N14" i="114"/>
  <c r="N27" i="114"/>
  <c r="N16" i="114"/>
  <c r="N31" i="114"/>
  <c r="N18" i="114"/>
  <c r="N15" i="114"/>
  <c r="N21" i="114"/>
  <c r="N11" i="114"/>
  <c r="N24" i="114"/>
  <c r="N33" i="114"/>
  <c r="N5" i="114"/>
  <c r="N10" i="114"/>
  <c r="N12" i="114"/>
  <c r="N8" i="114"/>
  <c r="N30" i="114"/>
  <c r="Q25" i="114"/>
  <c r="Q30" i="114"/>
  <c r="Q26" i="114"/>
  <c r="Q14" i="114"/>
  <c r="Q27" i="114"/>
  <c r="Q18" i="114"/>
  <c r="Q31" i="114"/>
  <c r="Q11" i="114"/>
  <c r="Q24" i="114"/>
  <c r="Q33" i="114"/>
  <c r="Q13" i="114"/>
  <c r="Q32" i="114"/>
  <c r="Q6" i="114"/>
  <c r="Q20" i="114"/>
  <c r="Q29" i="114"/>
  <c r="Q15" i="114"/>
  <c r="Q7" i="114"/>
  <c r="Q10" i="114"/>
  <c r="Q12" i="114"/>
  <c r="Q34" i="114"/>
  <c r="Q17" i="114"/>
  <c r="Q19" i="114"/>
  <c r="Q28" i="114"/>
  <c r="Q21" i="114"/>
  <c r="Q23" i="114"/>
  <c r="Q22" i="114"/>
  <c r="Q35" i="114"/>
  <c r="Q8" i="114"/>
  <c r="Q36" i="114"/>
  <c r="Q9" i="114"/>
  <c r="Q5" i="114"/>
  <c r="Q16" i="114"/>
  <c r="C35" i="114"/>
  <c r="F35" i="113"/>
  <c r="C18" i="114"/>
  <c r="F18" i="113"/>
  <c r="C25" i="114"/>
  <c r="F25" i="113"/>
  <c r="C9" i="114"/>
  <c r="F9" i="113"/>
  <c r="C14" i="114"/>
  <c r="F14" i="113"/>
  <c r="L31" i="114"/>
  <c r="L18" i="114"/>
  <c r="L24" i="114"/>
  <c r="L30" i="114"/>
  <c r="L17" i="114"/>
  <c r="L15" i="114"/>
  <c r="L28" i="114"/>
  <c r="L22" i="114"/>
  <c r="L9" i="114"/>
  <c r="L6" i="114"/>
  <c r="L12" i="114"/>
  <c r="L25" i="114"/>
  <c r="L34" i="114"/>
  <c r="L21" i="114"/>
  <c r="L35" i="114"/>
  <c r="L8" i="114"/>
  <c r="L20" i="114"/>
  <c r="L19" i="114"/>
  <c r="L10" i="114"/>
  <c r="L23" i="114"/>
  <c r="L32" i="114"/>
  <c r="L14" i="114"/>
  <c r="L27" i="114"/>
  <c r="L16" i="114"/>
  <c r="L11" i="114"/>
  <c r="L7" i="114"/>
  <c r="L29" i="114"/>
  <c r="L13" i="114"/>
  <c r="L33" i="114"/>
  <c r="L36" i="114"/>
  <c r="L5" i="114"/>
  <c r="L26" i="114"/>
  <c r="C36" i="114"/>
  <c r="F36" i="113"/>
  <c r="F6" i="113"/>
  <c r="C6" i="114"/>
  <c r="C13" i="114"/>
  <c r="F13" i="113"/>
  <c r="C34" i="114"/>
  <c r="F34" i="113"/>
  <c r="J6" i="114"/>
  <c r="J12" i="114"/>
  <c r="J27" i="114"/>
  <c r="J23" i="114"/>
  <c r="J15" i="114"/>
  <c r="J35" i="114"/>
  <c r="J19" i="114"/>
  <c r="J5" i="114"/>
  <c r="J33" i="114"/>
  <c r="J26" i="114"/>
  <c r="J21" i="114"/>
  <c r="J30" i="114"/>
  <c r="J34" i="114"/>
  <c r="J10" i="114"/>
  <c r="J17" i="114"/>
  <c r="J8" i="114"/>
  <c r="J24" i="114"/>
  <c r="J9" i="114"/>
  <c r="J28" i="114"/>
  <c r="J16" i="114"/>
  <c r="J31" i="114"/>
  <c r="J20" i="114"/>
  <c r="J22" i="114"/>
  <c r="J11" i="114"/>
  <c r="J36" i="114"/>
  <c r="J7" i="114"/>
  <c r="J14" i="114"/>
  <c r="J13" i="114"/>
  <c r="J32" i="114"/>
  <c r="J25" i="114"/>
  <c r="J29" i="114"/>
  <c r="J18" i="114"/>
  <c r="M22" i="114"/>
  <c r="M35" i="114"/>
  <c r="M32" i="114"/>
  <c r="M31" i="114"/>
  <c r="M26" i="114"/>
  <c r="M8" i="114"/>
  <c r="M15" i="114"/>
  <c r="M10" i="114"/>
  <c r="M19" i="114"/>
  <c r="M6" i="114"/>
  <c r="M28" i="114"/>
  <c r="M23" i="114"/>
  <c r="M12" i="114"/>
  <c r="M13" i="114"/>
  <c r="M25" i="114"/>
  <c r="M34" i="114"/>
  <c r="M21" i="114"/>
  <c r="M33" i="114"/>
  <c r="M5" i="114"/>
  <c r="M27" i="114"/>
  <c r="M9" i="114"/>
  <c r="M18" i="114"/>
  <c r="M24" i="114"/>
  <c r="M30" i="114"/>
  <c r="M20" i="114"/>
  <c r="M7" i="114"/>
  <c r="M29" i="114"/>
  <c r="M17" i="114"/>
  <c r="M16" i="114"/>
  <c r="M11" i="114"/>
  <c r="M14" i="114"/>
  <c r="M36" i="114"/>
  <c r="P14" i="114"/>
  <c r="P36" i="114"/>
  <c r="P5" i="114"/>
  <c r="P10" i="114"/>
  <c r="P21" i="114"/>
  <c r="P8" i="114"/>
  <c r="P24" i="114"/>
  <c r="P33" i="114"/>
  <c r="P20" i="114"/>
  <c r="P7" i="114"/>
  <c r="P30" i="114"/>
  <c r="P17" i="114"/>
  <c r="P16" i="114"/>
  <c r="P28" i="114"/>
  <c r="P12" i="114"/>
  <c r="P25" i="114"/>
  <c r="P22" i="114"/>
  <c r="P35" i="114"/>
  <c r="P34" i="114"/>
  <c r="P6" i="114"/>
  <c r="P13" i="114"/>
  <c r="P11" i="114"/>
  <c r="P15" i="114"/>
  <c r="P27" i="114"/>
  <c r="P23" i="114"/>
  <c r="P26" i="114"/>
  <c r="P29" i="114"/>
  <c r="P32" i="114"/>
  <c r="P18" i="114"/>
  <c r="P19" i="114"/>
  <c r="P9" i="114"/>
  <c r="P31" i="114"/>
  <c r="C12" i="114"/>
  <c r="F12" i="113"/>
  <c r="C11" i="114"/>
  <c r="F11" i="113"/>
  <c r="C31" i="114"/>
  <c r="F31" i="113"/>
  <c r="K18" i="114"/>
  <c r="K34" i="114"/>
  <c r="K14" i="114"/>
  <c r="K27" i="114"/>
  <c r="K20" i="114"/>
  <c r="K6" i="114"/>
  <c r="K12" i="114"/>
  <c r="K25" i="114"/>
  <c r="K31" i="114"/>
  <c r="K11" i="114"/>
  <c r="K24" i="114"/>
  <c r="K33" i="114"/>
  <c r="K21" i="114"/>
  <c r="K8" i="114"/>
  <c r="K30" i="114"/>
  <c r="K28" i="114"/>
  <c r="K29" i="114"/>
  <c r="K19" i="114"/>
  <c r="K17" i="114"/>
  <c r="K15" i="114"/>
  <c r="K5" i="114"/>
  <c r="K23" i="114"/>
  <c r="K22" i="114"/>
  <c r="K35" i="114"/>
  <c r="K7" i="114"/>
  <c r="K16" i="114"/>
  <c r="K9" i="114"/>
  <c r="K13" i="114"/>
  <c r="K36" i="114"/>
  <c r="K10" i="114"/>
  <c r="K26" i="114"/>
  <c r="K32" i="114"/>
  <c r="C17" i="114"/>
  <c r="F17" i="113"/>
  <c r="I3" i="73"/>
  <c r="I42" i="73" s="1"/>
  <c r="H3" i="113"/>
  <c r="H42" i="113" s="1"/>
  <c r="I19" i="114"/>
  <c r="I30" i="114"/>
  <c r="I17" i="114"/>
  <c r="I21" i="114"/>
  <c r="I11" i="114"/>
  <c r="I27" i="114"/>
  <c r="I36" i="114"/>
  <c r="I8" i="114"/>
  <c r="I14" i="114"/>
  <c r="I10" i="114"/>
  <c r="I12" i="114"/>
  <c r="I25" i="114"/>
  <c r="I33" i="114"/>
  <c r="I13" i="114"/>
  <c r="I23" i="114"/>
  <c r="I32" i="114"/>
  <c r="I18" i="114"/>
  <c r="I9" i="114"/>
  <c r="I31" i="114"/>
  <c r="I35" i="114"/>
  <c r="I26" i="114"/>
  <c r="I29" i="114"/>
  <c r="I15" i="114"/>
  <c r="I28" i="114"/>
  <c r="I24" i="114"/>
  <c r="I22" i="114"/>
  <c r="I34" i="114"/>
  <c r="I20" i="114"/>
  <c r="I5" i="114"/>
  <c r="I7" i="114"/>
  <c r="I16" i="114"/>
  <c r="I6" i="114"/>
  <c r="C28" i="114"/>
  <c r="F28" i="113"/>
  <c r="C29" i="114"/>
  <c r="F29" i="113"/>
  <c r="O17" i="114"/>
  <c r="O19" i="114"/>
  <c r="O27" i="114"/>
  <c r="O36" i="114"/>
  <c r="O33" i="114"/>
  <c r="O5" i="114"/>
  <c r="O10" i="114"/>
  <c r="O23" i="114"/>
  <c r="O32" i="114"/>
  <c r="O16" i="114"/>
  <c r="O29" i="114"/>
  <c r="O20" i="114"/>
  <c r="O11" i="114"/>
  <c r="O24" i="114"/>
  <c r="O30" i="114"/>
  <c r="O7" i="114"/>
  <c r="O14" i="114"/>
  <c r="O22" i="114"/>
  <c r="O8" i="114"/>
  <c r="O18" i="114"/>
  <c r="O12" i="114"/>
  <c r="O15" i="114"/>
  <c r="O26" i="114"/>
  <c r="O34" i="114"/>
  <c r="O6" i="114"/>
  <c r="O28" i="114"/>
  <c r="O13" i="114"/>
  <c r="O35" i="114"/>
  <c r="O9" i="114"/>
  <c r="O25" i="114"/>
  <c r="O31" i="114"/>
  <c r="O21" i="114"/>
  <c r="C20" i="114"/>
  <c r="F20" i="113"/>
  <c r="S12" i="114"/>
  <c r="S25" i="114"/>
  <c r="S34" i="114"/>
  <c r="S18" i="114"/>
  <c r="S11" i="114"/>
  <c r="S5" i="114"/>
  <c r="S22" i="114"/>
  <c r="S35" i="114"/>
  <c r="S9" i="114"/>
  <c r="S31" i="114"/>
  <c r="S32" i="114"/>
  <c r="S19" i="114"/>
  <c r="S6" i="114"/>
  <c r="S15" i="114"/>
  <c r="S28" i="114"/>
  <c r="S16" i="114"/>
  <c r="S7" i="114"/>
  <c r="S17" i="114"/>
  <c r="S36" i="114"/>
  <c r="S14" i="114"/>
  <c r="S27" i="114"/>
  <c r="S21" i="114"/>
  <c r="S13" i="114"/>
  <c r="S26" i="114"/>
  <c r="S33" i="114"/>
  <c r="S8" i="114"/>
  <c r="S10" i="114"/>
  <c r="S24" i="114"/>
  <c r="S30" i="114"/>
  <c r="S23" i="114"/>
  <c r="S29" i="114"/>
  <c r="S20" i="114"/>
  <c r="C15" i="114"/>
  <c r="F15" i="113"/>
  <c r="C23" i="114"/>
  <c r="F23" i="113"/>
  <c r="C8" i="114"/>
  <c r="F8" i="113"/>
  <c r="C30" i="114"/>
  <c r="F30" i="113"/>
  <c r="C21" i="114"/>
  <c r="F21" i="113"/>
  <c r="C7" i="114"/>
  <c r="F7" i="113"/>
  <c r="M33" i="73"/>
  <c r="M34" i="73"/>
  <c r="M36" i="73"/>
  <c r="M35" i="73"/>
  <c r="M32" i="73"/>
  <c r="M26" i="73"/>
  <c r="M29" i="73"/>
  <c r="M30" i="73"/>
  <c r="M25" i="73"/>
  <c r="M31" i="73"/>
  <c r="M28" i="73"/>
  <c r="M27" i="73"/>
  <c r="M9" i="73"/>
  <c r="M7" i="73"/>
  <c r="M10" i="73"/>
  <c r="M8" i="73"/>
  <c r="M24" i="73"/>
  <c r="M23" i="73"/>
  <c r="M22" i="73"/>
  <c r="M21" i="73"/>
  <c r="M20" i="73"/>
  <c r="M19" i="73"/>
  <c r="M18" i="73"/>
  <c r="M17" i="73"/>
  <c r="M16" i="73"/>
  <c r="M15" i="73"/>
  <c r="M14" i="73"/>
  <c r="M13" i="73"/>
  <c r="M12" i="73"/>
  <c r="M11" i="73"/>
  <c r="L33" i="73"/>
  <c r="L36" i="73"/>
  <c r="L34" i="73"/>
  <c r="L35" i="73"/>
  <c r="L28" i="73"/>
  <c r="L27" i="73"/>
  <c r="L32" i="73"/>
  <c r="L30" i="73"/>
  <c r="L31" i="73"/>
  <c r="L26" i="73"/>
  <c r="L29" i="73"/>
  <c r="L20" i="73"/>
  <c r="L19" i="73"/>
  <c r="L24" i="73"/>
  <c r="L23" i="73"/>
  <c r="L25" i="73"/>
  <c r="L21" i="73"/>
  <c r="L22" i="73"/>
  <c r="H82" i="83"/>
  <c r="A85" i="83"/>
  <c r="H82" i="99"/>
  <c r="A85" i="99"/>
  <c r="H103" i="86"/>
  <c r="H82" i="109"/>
  <c r="A85" i="109"/>
  <c r="H82" i="97"/>
  <c r="A85" i="97"/>
  <c r="H82" i="102"/>
  <c r="A85" i="102"/>
  <c r="H82" i="82"/>
  <c r="A85" i="82"/>
  <c r="H82" i="92"/>
  <c r="A85" i="92"/>
  <c r="H82" i="88"/>
  <c r="A85" i="88"/>
  <c r="H82" i="96"/>
  <c r="A85" i="96"/>
  <c r="H82" i="100"/>
  <c r="A85" i="100"/>
  <c r="H82" i="90"/>
  <c r="A85" i="90"/>
  <c r="H82" i="91"/>
  <c r="A85" i="91"/>
  <c r="H82" i="87"/>
  <c r="A85" i="87"/>
  <c r="H82" i="95"/>
  <c r="A85" i="95"/>
  <c r="H82" i="94"/>
  <c r="A85" i="94"/>
  <c r="H82" i="101"/>
  <c r="A85" i="101"/>
  <c r="H82" i="111"/>
  <c r="A85" i="111"/>
  <c r="H82" i="84"/>
  <c r="A85" i="84"/>
  <c r="H82" i="112"/>
  <c r="A85" i="112"/>
  <c r="H82" i="98"/>
  <c r="A85" i="98"/>
  <c r="H82" i="107"/>
  <c r="A85" i="107"/>
  <c r="H82" i="108"/>
  <c r="A85" i="108"/>
  <c r="H82" i="80"/>
  <c r="A85" i="80"/>
  <c r="H82" i="81"/>
  <c r="A85" i="81"/>
  <c r="H82" i="105"/>
  <c r="A85" i="105"/>
  <c r="H82" i="93"/>
  <c r="A85" i="93"/>
  <c r="H82" i="89"/>
  <c r="A85" i="89"/>
  <c r="H82" i="86"/>
  <c r="A85" i="86"/>
  <c r="H82" i="110"/>
  <c r="A85" i="110"/>
  <c r="H82" i="85"/>
  <c r="A85" i="85"/>
  <c r="H82" i="106"/>
  <c r="A85" i="106"/>
  <c r="D90" i="85"/>
  <c r="D90" i="94"/>
  <c r="D90" i="102"/>
  <c r="D90" i="101"/>
  <c r="D90" i="100"/>
  <c r="D90" i="99"/>
  <c r="D90" i="98"/>
  <c r="D90" i="97"/>
  <c r="D90" i="96"/>
  <c r="D90" i="95"/>
  <c r="D90" i="93"/>
  <c r="D90" i="92"/>
  <c r="D90" i="91"/>
  <c r="D90" i="83"/>
  <c r="D90" i="110"/>
  <c r="D90" i="112"/>
  <c r="D90" i="111"/>
  <c r="D90" i="109"/>
  <c r="D90" i="108"/>
  <c r="D90" i="107"/>
  <c r="D90" i="106"/>
  <c r="D90" i="105"/>
  <c r="R4" i="4"/>
  <c r="AC1" i="4"/>
  <c r="D91" i="80"/>
  <c r="E91" i="80" s="1"/>
  <c r="D91" i="81"/>
  <c r="E91" i="81" s="1"/>
  <c r="D91" i="82"/>
  <c r="E91" i="82" s="1"/>
  <c r="D91" i="84"/>
  <c r="D91" i="86"/>
  <c r="E91" i="86" s="1"/>
  <c r="D91" i="90"/>
  <c r="D91" i="89"/>
  <c r="D91" i="88"/>
  <c r="D91" i="87"/>
  <c r="D91" i="85"/>
  <c r="D91" i="94"/>
  <c r="D91" i="102"/>
  <c r="D91" i="101"/>
  <c r="D91" i="100"/>
  <c r="D91" i="99"/>
  <c r="D91" i="98"/>
  <c r="D91" i="97"/>
  <c r="D91" i="96"/>
  <c r="D91" i="95"/>
  <c r="D91" i="93"/>
  <c r="D91" i="92"/>
  <c r="E91" i="92" s="1"/>
  <c r="D91" i="91"/>
  <c r="E91" i="91" s="1"/>
  <c r="D91" i="83"/>
  <c r="D91" i="110"/>
  <c r="E91" i="110" s="1"/>
  <c r="D91" i="112"/>
  <c r="D91" i="111"/>
  <c r="E91" i="111" s="1"/>
  <c r="D91" i="109"/>
  <c r="D91" i="108"/>
  <c r="E91" i="108" s="1"/>
  <c r="D91" i="107"/>
  <c r="D91" i="106"/>
  <c r="E91" i="106" s="1"/>
  <c r="D91" i="105"/>
  <c r="AC4" i="4"/>
  <c r="AB36" i="4"/>
  <c r="AA36" i="4"/>
  <c r="Z36" i="4"/>
  <c r="Y36" i="4"/>
  <c r="X36" i="4"/>
  <c r="W36" i="4"/>
  <c r="V36" i="4"/>
  <c r="U36" i="4"/>
  <c r="T36" i="4"/>
  <c r="S36" i="4"/>
  <c r="AD36" i="4"/>
  <c r="AE36" i="4"/>
  <c r="AG36" i="4"/>
  <c r="AH36" i="4"/>
  <c r="AI36" i="4"/>
  <c r="AJ36" i="4"/>
  <c r="AK36" i="4"/>
  <c r="AL36" i="4"/>
  <c r="AM36" i="4"/>
  <c r="AN36" i="4"/>
  <c r="AR36" i="4"/>
  <c r="C10" i="114" l="1"/>
  <c r="F10" i="113"/>
  <c r="D105" i="83"/>
  <c r="E91" i="83"/>
  <c r="D105" i="110"/>
  <c r="D103" i="110"/>
  <c r="E103" i="110" s="1"/>
  <c r="E90" i="110"/>
  <c r="D90" i="90"/>
  <c r="D105" i="98"/>
  <c r="E91" i="98"/>
  <c r="D103" i="107"/>
  <c r="E103" i="107" s="1"/>
  <c r="E90" i="107"/>
  <c r="E90" i="94"/>
  <c r="D105" i="99"/>
  <c r="E91" i="99"/>
  <c r="D105" i="108"/>
  <c r="D103" i="108"/>
  <c r="E103" i="108" s="1"/>
  <c r="E90" i="108"/>
  <c r="E90" i="85"/>
  <c r="D105" i="93"/>
  <c r="E91" i="93"/>
  <c r="I25" i="73" s="1"/>
  <c r="D105" i="100"/>
  <c r="E91" i="100"/>
  <c r="E91" i="88"/>
  <c r="D90" i="80"/>
  <c r="D103" i="109"/>
  <c r="E103" i="109" s="1"/>
  <c r="E90" i="109"/>
  <c r="D103" i="92"/>
  <c r="E103" i="92" s="1"/>
  <c r="D105" i="92"/>
  <c r="E90" i="92"/>
  <c r="E90" i="99"/>
  <c r="D103" i="99"/>
  <c r="E103" i="99" s="1"/>
  <c r="D90" i="87"/>
  <c r="D105" i="97"/>
  <c r="E91" i="97"/>
  <c r="D90" i="84"/>
  <c r="D103" i="96"/>
  <c r="E103" i="96" s="1"/>
  <c r="E90" i="96"/>
  <c r="E91" i="84"/>
  <c r="D103" i="83"/>
  <c r="E103" i="83" s="1"/>
  <c r="E90" i="83"/>
  <c r="D90" i="86"/>
  <c r="D103" i="91"/>
  <c r="E103" i="91" s="1"/>
  <c r="D105" i="91"/>
  <c r="E90" i="91"/>
  <c r="H27" i="73" s="1"/>
  <c r="D105" i="112"/>
  <c r="E91" i="112"/>
  <c r="E91" i="89"/>
  <c r="E90" i="93"/>
  <c r="D103" i="93"/>
  <c r="E103" i="93" s="1"/>
  <c r="D90" i="88"/>
  <c r="D105" i="107"/>
  <c r="E91" i="107"/>
  <c r="E91" i="94"/>
  <c r="D105" i="106"/>
  <c r="E90" i="106"/>
  <c r="D103" i="106"/>
  <c r="E103" i="106" s="1"/>
  <c r="C35" i="73" s="1"/>
  <c r="E90" i="102"/>
  <c r="E91" i="85"/>
  <c r="D103" i="97"/>
  <c r="E103" i="97" s="1"/>
  <c r="E90" i="97"/>
  <c r="D105" i="109"/>
  <c r="E91" i="109"/>
  <c r="E91" i="87"/>
  <c r="D90" i="81"/>
  <c r="E90" i="98"/>
  <c r="D103" i="98"/>
  <c r="E103" i="98" s="1"/>
  <c r="D105" i="105"/>
  <c r="E91" i="105"/>
  <c r="D105" i="95"/>
  <c r="E91" i="95"/>
  <c r="E91" i="101"/>
  <c r="D103" i="111"/>
  <c r="E103" i="111" s="1"/>
  <c r="D105" i="111"/>
  <c r="E90" i="111"/>
  <c r="E90" i="100"/>
  <c r="D103" i="100"/>
  <c r="E103" i="100" s="1"/>
  <c r="D105" i="96"/>
  <c r="E91" i="96"/>
  <c r="E91" i="102"/>
  <c r="E91" i="90"/>
  <c r="E90" i="105"/>
  <c r="D103" i="105"/>
  <c r="E103" i="105" s="1"/>
  <c r="E90" i="112"/>
  <c r="D103" i="112"/>
  <c r="E103" i="112" s="1"/>
  <c r="D103" i="95"/>
  <c r="E103" i="95" s="1"/>
  <c r="E90" i="95"/>
  <c r="E90" i="101"/>
  <c r="D90" i="89"/>
  <c r="D90" i="82"/>
  <c r="FA33" i="4"/>
  <c r="FA27" i="4"/>
  <c r="FA21" i="4"/>
  <c r="FA15" i="4"/>
  <c r="FA9" i="4"/>
  <c r="I10" i="73"/>
  <c r="FA26" i="4"/>
  <c r="I27" i="73"/>
  <c r="FA8" i="4"/>
  <c r="FA25" i="4"/>
  <c r="I26" i="73"/>
  <c r="FA19" i="4"/>
  <c r="FA13" i="4"/>
  <c r="FA7" i="4"/>
  <c r="I8" i="73"/>
  <c r="FA31" i="4"/>
  <c r="FA30" i="4"/>
  <c r="I31" i="73"/>
  <c r="FA24" i="4"/>
  <c r="FA18" i="4"/>
  <c r="FA12" i="4"/>
  <c r="FA6" i="4"/>
  <c r="I7" i="73"/>
  <c r="FA32" i="4"/>
  <c r="I33" i="73"/>
  <c r="FA20" i="4"/>
  <c r="FA14" i="4"/>
  <c r="FA35" i="4"/>
  <c r="FA29" i="4"/>
  <c r="FA23" i="4"/>
  <c r="FA17" i="4"/>
  <c r="FA11" i="4"/>
  <c r="FA5" i="4"/>
  <c r="I6" i="73"/>
  <c r="FA34" i="4"/>
  <c r="I35" i="73"/>
  <c r="FA28" i="4"/>
  <c r="I29" i="73"/>
  <c r="FA22" i="4"/>
  <c r="FA16" i="4"/>
  <c r="FA10" i="4"/>
  <c r="D91" i="6"/>
  <c r="E91" i="6" s="1"/>
  <c r="FA4" i="4"/>
  <c r="ES23" i="4"/>
  <c r="ES21" i="4"/>
  <c r="ES19" i="4"/>
  <c r="ES22" i="4"/>
  <c r="ES20" i="4"/>
  <c r="ES18" i="4"/>
  <c r="AC36" i="4"/>
  <c r="I34" i="73" l="1"/>
  <c r="I30" i="73"/>
  <c r="I36" i="73"/>
  <c r="I32" i="73"/>
  <c r="I19" i="73"/>
  <c r="I23" i="73"/>
  <c r="I24" i="73"/>
  <c r="I22" i="73"/>
  <c r="I21" i="73"/>
  <c r="I28" i="73"/>
  <c r="I20" i="73"/>
  <c r="I18" i="73"/>
  <c r="I17" i="73"/>
  <c r="I16" i="73"/>
  <c r="I15" i="73"/>
  <c r="I14" i="73"/>
  <c r="I13" i="73"/>
  <c r="I12" i="73"/>
  <c r="I11" i="73"/>
  <c r="H19" i="73"/>
  <c r="H33" i="73"/>
  <c r="H34" i="73"/>
  <c r="C36" i="74"/>
  <c r="C36" i="113"/>
  <c r="C33" i="74"/>
  <c r="C33" i="113"/>
  <c r="C34" i="74"/>
  <c r="C34" i="113"/>
  <c r="H36" i="73"/>
  <c r="H35" i="73"/>
  <c r="C35" i="74"/>
  <c r="C35" i="113"/>
  <c r="C24" i="74"/>
  <c r="C24" i="113"/>
  <c r="C25" i="74"/>
  <c r="C25" i="113"/>
  <c r="C30" i="74"/>
  <c r="C30" i="113"/>
  <c r="C21" i="74"/>
  <c r="C21" i="113"/>
  <c r="H21" i="73"/>
  <c r="C22" i="74"/>
  <c r="C22" i="113"/>
  <c r="H26" i="73"/>
  <c r="C29" i="74"/>
  <c r="C29" i="113"/>
  <c r="C20" i="74"/>
  <c r="C20" i="113"/>
  <c r="C31" i="74"/>
  <c r="C31" i="113"/>
  <c r="H22" i="73"/>
  <c r="H25" i="73"/>
  <c r="H20" i="73"/>
  <c r="H30" i="73"/>
  <c r="H28" i="73"/>
  <c r="C32" i="74"/>
  <c r="C32" i="113"/>
  <c r="C27" i="74"/>
  <c r="C27" i="113"/>
  <c r="C28" i="74"/>
  <c r="C28" i="113"/>
  <c r="C26" i="74"/>
  <c r="C26" i="113"/>
  <c r="H23" i="73"/>
  <c r="C23" i="74"/>
  <c r="C23" i="113"/>
  <c r="H29" i="73"/>
  <c r="H24" i="73"/>
  <c r="H31" i="73"/>
  <c r="H32" i="73"/>
  <c r="C19" i="113"/>
  <c r="H18" i="73"/>
  <c r="H17" i="73"/>
  <c r="H16" i="73"/>
  <c r="H15" i="73"/>
  <c r="I9" i="73"/>
  <c r="I5" i="73"/>
  <c r="C26" i="73"/>
  <c r="D35" i="105"/>
  <c r="E35" i="105" s="1"/>
  <c r="D35" i="106"/>
  <c r="E35" i="106" s="1"/>
  <c r="D35" i="93"/>
  <c r="E35" i="93" s="1"/>
  <c r="D35" i="108"/>
  <c r="E35" i="108" s="1"/>
  <c r="D35" i="112"/>
  <c r="E35" i="112" s="1"/>
  <c r="D35" i="109"/>
  <c r="E35" i="109" s="1"/>
  <c r="D35" i="83"/>
  <c r="E35" i="83" s="1"/>
  <c r="D35" i="110"/>
  <c r="E35" i="110" s="1"/>
  <c r="D35" i="92"/>
  <c r="E35" i="92" s="1"/>
  <c r="D35" i="107"/>
  <c r="E35" i="107" s="1"/>
  <c r="D35" i="91"/>
  <c r="E35" i="91" s="1"/>
  <c r="D35" i="111"/>
  <c r="E35" i="111" s="1"/>
  <c r="D35" i="98"/>
  <c r="E35" i="98" s="1"/>
  <c r="GK20" i="4"/>
  <c r="D35" i="100"/>
  <c r="E35" i="100" s="1"/>
  <c r="GK18" i="4"/>
  <c r="D35" i="101"/>
  <c r="E35" i="101" s="1"/>
  <c r="D35" i="95"/>
  <c r="E35" i="95" s="1"/>
  <c r="GK23" i="4"/>
  <c r="D35" i="102"/>
  <c r="E35" i="102" s="1"/>
  <c r="D35" i="97"/>
  <c r="D84" i="97" s="1"/>
  <c r="E84" i="97" s="1"/>
  <c r="GK21" i="4"/>
  <c r="D35" i="96"/>
  <c r="E35" i="96" s="1"/>
  <c r="GK22" i="4"/>
  <c r="D35" i="99"/>
  <c r="D84" i="99" s="1"/>
  <c r="E84" i="99" s="1"/>
  <c r="GK19" i="4"/>
  <c r="D35" i="94"/>
  <c r="E35" i="94" s="1"/>
  <c r="D35" i="85"/>
  <c r="E35" i="85" s="1"/>
  <c r="D35" i="87"/>
  <c r="E35" i="87" s="1"/>
  <c r="D35" i="88"/>
  <c r="E35" i="88" s="1"/>
  <c r="D35" i="89"/>
  <c r="E35" i="89" s="1"/>
  <c r="D35" i="90"/>
  <c r="E35" i="90" s="1"/>
  <c r="D35" i="86"/>
  <c r="E35" i="86" s="1"/>
  <c r="D35" i="84"/>
  <c r="E35" i="84" s="1"/>
  <c r="D35" i="82"/>
  <c r="E35" i="82" s="1"/>
  <c r="D35" i="81"/>
  <c r="E35" i="81" s="1"/>
  <c r="D35" i="80"/>
  <c r="E35" i="80" s="1"/>
  <c r="C28" i="73"/>
  <c r="C34" i="73"/>
  <c r="C31" i="73"/>
  <c r="C20" i="73"/>
  <c r="C24" i="73"/>
  <c r="C25" i="73"/>
  <c r="E105" i="95"/>
  <c r="D82" i="95"/>
  <c r="E82" i="95" s="1"/>
  <c r="E105" i="111"/>
  <c r="D82" i="111"/>
  <c r="E82" i="111" s="1"/>
  <c r="E105" i="106"/>
  <c r="D82" i="106"/>
  <c r="E82" i="106" s="1"/>
  <c r="E105" i="112"/>
  <c r="D82" i="112"/>
  <c r="E82" i="112" s="1"/>
  <c r="E90" i="84"/>
  <c r="E105" i="100"/>
  <c r="D82" i="100"/>
  <c r="E82" i="100" s="1"/>
  <c r="E105" i="105"/>
  <c r="D82" i="105"/>
  <c r="E82" i="105" s="1"/>
  <c r="E90" i="80"/>
  <c r="E105" i="108"/>
  <c r="D82" i="108"/>
  <c r="E82" i="108" s="1"/>
  <c r="E90" i="89"/>
  <c r="C30" i="73"/>
  <c r="E105" i="96"/>
  <c r="D82" i="96"/>
  <c r="E82" i="96" s="1"/>
  <c r="E105" i="93"/>
  <c r="D82" i="93"/>
  <c r="E82" i="93" s="1"/>
  <c r="D84" i="98"/>
  <c r="E84" i="98" s="1"/>
  <c r="D82" i="109"/>
  <c r="E82" i="109" s="1"/>
  <c r="E105" i="109"/>
  <c r="E105" i="97"/>
  <c r="D82" i="97"/>
  <c r="E82" i="97" s="1"/>
  <c r="E105" i="92"/>
  <c r="D82" i="92"/>
  <c r="E82" i="92" s="1"/>
  <c r="E105" i="99"/>
  <c r="D82" i="99"/>
  <c r="E82" i="99" s="1"/>
  <c r="E105" i="98"/>
  <c r="D82" i="98"/>
  <c r="E82" i="98" s="1"/>
  <c r="E90" i="88"/>
  <c r="E105" i="91"/>
  <c r="D82" i="91"/>
  <c r="E82" i="91" s="1"/>
  <c r="E105" i="110"/>
  <c r="D82" i="110"/>
  <c r="E82" i="110" s="1"/>
  <c r="C32" i="73"/>
  <c r="E90" i="81"/>
  <c r="D82" i="107"/>
  <c r="E82" i="107" s="1"/>
  <c r="E105" i="107"/>
  <c r="E90" i="86"/>
  <c r="E90" i="87"/>
  <c r="E90" i="90"/>
  <c r="E105" i="83"/>
  <c r="D82" i="83"/>
  <c r="E82" i="83" s="1"/>
  <c r="E90" i="82"/>
  <c r="C19" i="73"/>
  <c r="C19" i="74"/>
  <c r="C36" i="73"/>
  <c r="C23" i="73"/>
  <c r="C22" i="73"/>
  <c r="C33" i="73"/>
  <c r="C21" i="73"/>
  <c r="C29" i="73"/>
  <c r="C27" i="73"/>
  <c r="D35" i="6"/>
  <c r="E35" i="6" s="1"/>
  <c r="AR3" i="74"/>
  <c r="AQ3" i="74"/>
  <c r="AP3" i="74"/>
  <c r="AO3" i="74"/>
  <c r="AN3" i="74"/>
  <c r="AM3" i="74"/>
  <c r="AL3" i="74"/>
  <c r="AK3" i="74"/>
  <c r="AJ3" i="74"/>
  <c r="H3" i="74"/>
  <c r="G3" i="74"/>
  <c r="F3" i="74"/>
  <c r="D84" i="95" l="1"/>
  <c r="E84" i="95" s="1"/>
  <c r="E35" i="99"/>
  <c r="O34" i="73"/>
  <c r="O36" i="73"/>
  <c r="O23" i="73"/>
  <c r="O25" i="73"/>
  <c r="O20" i="73"/>
  <c r="O26" i="73"/>
  <c r="O31" i="73"/>
  <c r="O28" i="73"/>
  <c r="O32" i="73"/>
  <c r="O30" i="73"/>
  <c r="O24" i="73"/>
  <c r="O19" i="73"/>
  <c r="H14" i="73"/>
  <c r="H13" i="73"/>
  <c r="H12" i="73"/>
  <c r="H11" i="73"/>
  <c r="H10" i="73"/>
  <c r="H9" i="73"/>
  <c r="H8" i="73"/>
  <c r="H7" i="73"/>
  <c r="H6" i="73"/>
  <c r="D84" i="100"/>
  <c r="E84" i="100" s="1"/>
  <c r="D84" i="96"/>
  <c r="E84" i="96" s="1"/>
  <c r="E35" i="97"/>
  <c r="O33" i="73"/>
  <c r="O21" i="73"/>
  <c r="O35" i="73"/>
  <c r="O27" i="73"/>
  <c r="O22" i="73"/>
  <c r="O29" i="73"/>
  <c r="EY3" i="4"/>
  <c r="H4" i="114" s="1"/>
  <c r="E5" i="73"/>
  <c r="H11" i="114" l="1"/>
  <c r="H14" i="114"/>
  <c r="H24" i="114"/>
  <c r="H27" i="114"/>
  <c r="H33" i="114"/>
  <c r="H30" i="114"/>
  <c r="H9" i="114"/>
  <c r="H28" i="114"/>
  <c r="H20" i="114"/>
  <c r="H16" i="114"/>
  <c r="H29" i="114"/>
  <c r="H8" i="114"/>
  <c r="H7" i="114"/>
  <c r="H17" i="114"/>
  <c r="H13" i="114"/>
  <c r="H26" i="114"/>
  <c r="H36" i="114"/>
  <c r="H19" i="114"/>
  <c r="H35" i="114"/>
  <c r="H6" i="114"/>
  <c r="H25" i="114"/>
  <c r="H31" i="114"/>
  <c r="H21" i="114"/>
  <c r="H12" i="114"/>
  <c r="H5" i="114"/>
  <c r="H10" i="114"/>
  <c r="H23" i="114"/>
  <c r="H22" i="114"/>
  <c r="H15" i="114"/>
  <c r="H18" i="114"/>
  <c r="H34" i="114"/>
  <c r="H32" i="114"/>
  <c r="DL36" i="4"/>
  <c r="CR36" i="4"/>
  <c r="CS36" i="4"/>
  <c r="CT36" i="4"/>
  <c r="CU36" i="4"/>
  <c r="CV36" i="4"/>
  <c r="CW36" i="4"/>
  <c r="CX36" i="4"/>
  <c r="CI36" i="4"/>
  <c r="CJ36" i="4"/>
  <c r="BJ36" i="4"/>
  <c r="BK36" i="4"/>
  <c r="BL36" i="4"/>
  <c r="BQ36" i="4"/>
  <c r="BR36" i="4"/>
  <c r="BS36" i="4"/>
  <c r="BT36" i="4"/>
  <c r="BU36" i="4"/>
  <c r="BV36" i="4"/>
  <c r="BW36" i="4"/>
  <c r="BX36" i="4"/>
  <c r="BY36" i="4"/>
  <c r="BZ36" i="4"/>
  <c r="CA36" i="4"/>
  <c r="BD36" i="4"/>
  <c r="BE36" i="4"/>
  <c r="BF36" i="4"/>
  <c r="F6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F32" i="73"/>
  <c r="F33" i="73"/>
  <c r="F34" i="73"/>
  <c r="F35" i="73"/>
  <c r="F36" i="73"/>
  <c r="F5" i="73"/>
  <c r="D36" i="4" l="1"/>
  <c r="E36" i="4"/>
  <c r="F36" i="4"/>
  <c r="G36" i="4"/>
  <c r="H36" i="4"/>
  <c r="I36" i="4"/>
  <c r="J36" i="4"/>
  <c r="K36" i="4"/>
  <c r="L36" i="4"/>
  <c r="M36" i="4"/>
  <c r="N36" i="4"/>
  <c r="O36" i="4"/>
  <c r="P36" i="4"/>
  <c r="Q36" i="4"/>
  <c r="K2" i="6" l="1"/>
  <c r="B62" i="6" l="1"/>
  <c r="Z43" i="77"/>
  <c r="AA43" i="77" s="1"/>
  <c r="Z36" i="77"/>
  <c r="AA36" i="77" s="1"/>
  <c r="Z31" i="77"/>
  <c r="AA31" i="77" s="1"/>
  <c r="Z28" i="77"/>
  <c r="AA28" i="77" s="1"/>
  <c r="Z19" i="77"/>
  <c r="AA19" i="77" s="1"/>
  <c r="Z14" i="77"/>
  <c r="AA14" i="77" s="1"/>
  <c r="Z10" i="77"/>
  <c r="AA10" i="77" s="1"/>
  <c r="X43" i="77"/>
  <c r="Y43" i="77" s="1"/>
  <c r="X36" i="77"/>
  <c r="Y36" i="77" s="1"/>
  <c r="X31" i="77"/>
  <c r="Y31" i="77" s="1"/>
  <c r="X28" i="77"/>
  <c r="Y28" i="77" s="1"/>
  <c r="X19" i="77"/>
  <c r="Y19" i="77" s="1"/>
  <c r="X14" i="77"/>
  <c r="Y14" i="77" s="1"/>
  <c r="X10" i="77"/>
  <c r="Y10" i="77" s="1"/>
  <c r="W43" i="77"/>
  <c r="W36" i="77"/>
  <c r="W31" i="77"/>
  <c r="W28" i="77"/>
  <c r="W19" i="77"/>
  <c r="W14" i="77"/>
  <c r="W10" i="77"/>
  <c r="T43" i="77"/>
  <c r="U43" i="77" s="1"/>
  <c r="T36" i="77"/>
  <c r="U36" i="77" s="1"/>
  <c r="T31" i="77"/>
  <c r="U31" i="77" s="1"/>
  <c r="T28" i="77"/>
  <c r="U28" i="77" s="1"/>
  <c r="T19" i="77"/>
  <c r="U19" i="77" s="1"/>
  <c r="T14" i="77"/>
  <c r="U14" i="77" s="1"/>
  <c r="T10" i="77"/>
  <c r="U10" i="77" s="1"/>
  <c r="R43" i="77"/>
  <c r="S43" i="77" s="1"/>
  <c r="R36" i="77"/>
  <c r="S36" i="77" s="1"/>
  <c r="R31" i="77"/>
  <c r="S31" i="77" s="1"/>
  <c r="R28" i="77"/>
  <c r="S28" i="77" s="1"/>
  <c r="R19" i="77"/>
  <c r="S19" i="77" s="1"/>
  <c r="R14" i="77"/>
  <c r="S14" i="77" s="1"/>
  <c r="P43" i="77"/>
  <c r="Q43" i="77" s="1"/>
  <c r="P36" i="77"/>
  <c r="Q36" i="77" s="1"/>
  <c r="P31" i="77"/>
  <c r="Q31" i="77" s="1"/>
  <c r="P28" i="77"/>
  <c r="Q28" i="77" s="1"/>
  <c r="P19" i="77"/>
  <c r="Q19" i="77" s="1"/>
  <c r="P14" i="77"/>
  <c r="Q14" i="77" s="1"/>
  <c r="P10" i="77"/>
  <c r="Q10" i="77" s="1"/>
  <c r="N43" i="77"/>
  <c r="O43" i="77" s="1"/>
  <c r="N36" i="77"/>
  <c r="O36" i="77" s="1"/>
  <c r="N31" i="77"/>
  <c r="O31" i="77" s="1"/>
  <c r="N28" i="77"/>
  <c r="O28" i="77" s="1"/>
  <c r="N19" i="77"/>
  <c r="O19" i="77" s="1"/>
  <c r="N14" i="77"/>
  <c r="O14" i="77" s="1"/>
  <c r="N10" i="77"/>
  <c r="O10" i="77" s="1"/>
  <c r="L43" i="77"/>
  <c r="M43" i="77" s="1"/>
  <c r="L36" i="77"/>
  <c r="M36" i="77" s="1"/>
  <c r="L31" i="77"/>
  <c r="M31" i="77" s="1"/>
  <c r="L28" i="77"/>
  <c r="M28" i="77" s="1"/>
  <c r="L19" i="77"/>
  <c r="M19" i="77" s="1"/>
  <c r="L14" i="77"/>
  <c r="M14" i="77" s="1"/>
  <c r="L10" i="77"/>
  <c r="M10" i="77" s="1"/>
  <c r="J43" i="77"/>
  <c r="K43" i="77" s="1"/>
  <c r="J36" i="77"/>
  <c r="K36" i="77" s="1"/>
  <c r="J31" i="77"/>
  <c r="K31" i="77" s="1"/>
  <c r="J28" i="77"/>
  <c r="K28" i="77" s="1"/>
  <c r="J19" i="77"/>
  <c r="K19" i="77" s="1"/>
  <c r="J14" i="77"/>
  <c r="K14" i="77" s="1"/>
  <c r="J10" i="77"/>
  <c r="K10" i="77" s="1"/>
  <c r="H43" i="77"/>
  <c r="I43" i="77" s="1"/>
  <c r="H36" i="77"/>
  <c r="I36" i="77" s="1"/>
  <c r="H31" i="77"/>
  <c r="I31" i="77" s="1"/>
  <c r="H28" i="77"/>
  <c r="I28" i="77" s="1"/>
  <c r="H19" i="77"/>
  <c r="I19" i="77" s="1"/>
  <c r="H10" i="77"/>
  <c r="I10" i="77" s="1"/>
  <c r="F43" i="77"/>
  <c r="G43" i="77" s="1"/>
  <c r="F36" i="77"/>
  <c r="G36" i="77" s="1"/>
  <c r="F31" i="77"/>
  <c r="G31" i="77" s="1"/>
  <c r="F28" i="77"/>
  <c r="G28" i="77" s="1"/>
  <c r="F19" i="77"/>
  <c r="G19" i="77" s="1"/>
  <c r="F60" i="77"/>
  <c r="G60" i="77" s="1"/>
  <c r="F10" i="77"/>
  <c r="F57" i="77"/>
  <c r="F59" i="77" l="1"/>
  <c r="G59" i="77" s="1"/>
  <c r="G10" i="77"/>
  <c r="G57" i="77"/>
  <c r="Z55" i="77"/>
  <c r="AA55" i="77" s="1"/>
  <c r="AA49" i="77"/>
  <c r="X55" i="77"/>
  <c r="Y55" i="77" s="1"/>
  <c r="Y49" i="77"/>
  <c r="V55" i="77"/>
  <c r="W55" i="77" s="1"/>
  <c r="W49" i="77"/>
  <c r="T55" i="77"/>
  <c r="U55" i="77" s="1"/>
  <c r="U49" i="77"/>
  <c r="R55" i="77"/>
  <c r="S55" i="77" s="1"/>
  <c r="S49" i="77"/>
  <c r="P55" i="77"/>
  <c r="Q55" i="77" s="1"/>
  <c r="Q49" i="77"/>
  <c r="O49" i="77"/>
  <c r="N55" i="77"/>
  <c r="O55" i="77" s="1"/>
  <c r="L55" i="77"/>
  <c r="M55" i="77" s="1"/>
  <c r="O22" i="41" s="1"/>
  <c r="M49" i="77"/>
  <c r="J55" i="77"/>
  <c r="K55" i="77" s="1"/>
  <c r="O21" i="41" s="1"/>
  <c r="K49" i="77"/>
  <c r="H55" i="77"/>
  <c r="I55" i="77" s="1"/>
  <c r="I49" i="77"/>
  <c r="F55" i="77"/>
  <c r="G55" i="77" s="1"/>
  <c r="O19" i="41" s="1"/>
  <c r="G49" i="77"/>
  <c r="Z67" i="77"/>
  <c r="AA67" i="77" s="1"/>
  <c r="Z63" i="77"/>
  <c r="AA63" i="77" s="1"/>
  <c r="Z61" i="77"/>
  <c r="AA61" i="77" s="1"/>
  <c r="Z62" i="77"/>
  <c r="AA62" i="77" s="1"/>
  <c r="Z59" i="77"/>
  <c r="AA59" i="77" s="1"/>
  <c r="Z57" i="77"/>
  <c r="X68" i="77"/>
  <c r="Y68" i="77" s="1"/>
  <c r="X67" i="77"/>
  <c r="Y67" i="77" s="1"/>
  <c r="X65" i="77"/>
  <c r="Y65" i="77" s="1"/>
  <c r="X61" i="77"/>
  <c r="Y61" i="77" s="1"/>
  <c r="X59" i="77"/>
  <c r="Y59" i="77" s="1"/>
  <c r="X57" i="77"/>
  <c r="V67" i="77"/>
  <c r="W67" i="77" s="1"/>
  <c r="V63" i="77"/>
  <c r="W63" i="77" s="1"/>
  <c r="V59" i="77"/>
  <c r="W59" i="77" s="1"/>
  <c r="V57" i="77"/>
  <c r="T68" i="77"/>
  <c r="U68" i="77" s="1"/>
  <c r="T67" i="77"/>
  <c r="U67" i="77" s="1"/>
  <c r="T65" i="77"/>
  <c r="U65" i="77" s="1"/>
  <c r="T63" i="77"/>
  <c r="U63" i="77" s="1"/>
  <c r="T61" i="77"/>
  <c r="U61" i="77" s="1"/>
  <c r="T59" i="77"/>
  <c r="U59" i="77" s="1"/>
  <c r="T57" i="77"/>
  <c r="R68" i="77"/>
  <c r="S68" i="77" s="1"/>
  <c r="R67" i="77"/>
  <c r="S67" i="77" s="1"/>
  <c r="R65" i="77"/>
  <c r="S65" i="77" s="1"/>
  <c r="R63" i="77"/>
  <c r="S63" i="77" s="1"/>
  <c r="R61" i="77"/>
  <c r="S61" i="77" s="1"/>
  <c r="R59" i="77"/>
  <c r="S59" i="77" s="1"/>
  <c r="R57" i="77"/>
  <c r="P69" i="77"/>
  <c r="Q69" i="77" s="1"/>
  <c r="P68" i="77"/>
  <c r="Q68" i="77" s="1"/>
  <c r="P67" i="77"/>
  <c r="Q67" i="77" s="1"/>
  <c r="P65" i="77"/>
  <c r="Q65" i="77" s="1"/>
  <c r="P64" i="77"/>
  <c r="Q64" i="77" s="1"/>
  <c r="P63" i="77"/>
  <c r="Q63" i="77" s="1"/>
  <c r="P61" i="77"/>
  <c r="Q61" i="77" s="1"/>
  <c r="P60" i="77"/>
  <c r="Q60" i="77" s="1"/>
  <c r="P59" i="77"/>
  <c r="Q59" i="77" s="1"/>
  <c r="P57" i="77"/>
  <c r="N59" i="77"/>
  <c r="O59" i="77" s="1"/>
  <c r="N65" i="77"/>
  <c r="O65" i="77" s="1"/>
  <c r="N63" i="77"/>
  <c r="O63" i="77" s="1"/>
  <c r="N57" i="77"/>
  <c r="L68" i="77"/>
  <c r="M68" i="77" s="1"/>
  <c r="L66" i="77"/>
  <c r="M66" i="77" s="1"/>
  <c r="L63" i="77"/>
  <c r="M63" i="77" s="1"/>
  <c r="L59" i="77"/>
  <c r="M59" i="77" s="1"/>
  <c r="L57" i="77"/>
  <c r="J59" i="77"/>
  <c r="K59" i="77" s="1"/>
  <c r="J68" i="77"/>
  <c r="K68" i="77" s="1"/>
  <c r="J67" i="77"/>
  <c r="K67" i="77" s="1"/>
  <c r="J65" i="77"/>
  <c r="K65" i="77" s="1"/>
  <c r="J63" i="77"/>
  <c r="K63" i="77" s="1"/>
  <c r="J61" i="77"/>
  <c r="K61" i="77" s="1"/>
  <c r="J60" i="77"/>
  <c r="K60" i="77" s="1"/>
  <c r="J57" i="77"/>
  <c r="H67" i="77"/>
  <c r="I67" i="77" s="1"/>
  <c r="H63" i="77"/>
  <c r="I63" i="77" s="1"/>
  <c r="H59" i="77"/>
  <c r="I59" i="77" s="1"/>
  <c r="F68" i="77"/>
  <c r="G68" i="77" s="1"/>
  <c r="F67" i="77"/>
  <c r="G67" i="77" s="1"/>
  <c r="F66" i="77"/>
  <c r="G66" i="77" s="1"/>
  <c r="F61" i="77"/>
  <c r="G61" i="77" s="1"/>
  <c r="F63" i="77"/>
  <c r="G63" i="77" s="1"/>
  <c r="F64" i="77"/>
  <c r="G64" i="77" s="1"/>
  <c r="F65" i="77"/>
  <c r="G65" i="77" s="1"/>
  <c r="B95" i="6"/>
  <c r="B93" i="6"/>
  <c r="D100" i="80"/>
  <c r="E100" i="80" s="1"/>
  <c r="DX4" i="4"/>
  <c r="D100" i="6" s="1"/>
  <c r="B69" i="77"/>
  <c r="B68" i="77"/>
  <c r="B67" i="77"/>
  <c r="B66" i="77"/>
  <c r="B65" i="77"/>
  <c r="B64" i="77"/>
  <c r="B63" i="77"/>
  <c r="B61" i="77"/>
  <c r="B62" i="77"/>
  <c r="B60" i="77"/>
  <c r="B59" i="77"/>
  <c r="B57" i="77"/>
  <c r="N19" i="41"/>
  <c r="A78" i="6"/>
  <c r="D43" i="77"/>
  <c r="E43" i="77" s="1"/>
  <c r="D36" i="77"/>
  <c r="D31" i="77"/>
  <c r="D28" i="77"/>
  <c r="D19" i="77"/>
  <c r="D10" i="77"/>
  <c r="D59" i="77" s="1"/>
  <c r="E59" i="77" s="1"/>
  <c r="E28" i="77" l="1"/>
  <c r="D63" i="77"/>
  <c r="P3" i="73"/>
  <c r="P42" i="73" s="1"/>
  <c r="O3" i="113"/>
  <c r="O42" i="113" s="1"/>
  <c r="E31" i="77"/>
  <c r="D64" i="77"/>
  <c r="E64" i="77" s="1"/>
  <c r="E36" i="77"/>
  <c r="D65" i="77"/>
  <c r="M3" i="73"/>
  <c r="M42" i="73" s="1"/>
  <c r="L3" i="113"/>
  <c r="L42" i="113" s="1"/>
  <c r="T3" i="73"/>
  <c r="T42" i="73" s="1"/>
  <c r="S3" i="113"/>
  <c r="S42" i="113" s="1"/>
  <c r="H3" i="73"/>
  <c r="H42" i="73" s="1"/>
  <c r="G3" i="113"/>
  <c r="G42" i="113" s="1"/>
  <c r="J3" i="73"/>
  <c r="J42" i="73" s="1"/>
  <c r="I3" i="113"/>
  <c r="I42" i="113" s="1"/>
  <c r="Q3" i="73"/>
  <c r="Q42" i="73" s="1"/>
  <c r="P3" i="113"/>
  <c r="P42" i="113" s="1"/>
  <c r="K3" i="73"/>
  <c r="K42" i="73" s="1"/>
  <c r="J3" i="113"/>
  <c r="J42" i="113" s="1"/>
  <c r="R3" i="73"/>
  <c r="R42" i="73" s="1"/>
  <c r="Q3" i="113"/>
  <c r="Q42" i="113" s="1"/>
  <c r="S3" i="73"/>
  <c r="S42" i="73" s="1"/>
  <c r="R3" i="113"/>
  <c r="R42" i="113" s="1"/>
  <c r="L3" i="73"/>
  <c r="L42" i="73" s="1"/>
  <c r="K3" i="113"/>
  <c r="K42" i="113" s="1"/>
  <c r="E19" i="77"/>
  <c r="D61" i="77"/>
  <c r="N3" i="73"/>
  <c r="N42" i="73" s="1"/>
  <c r="M3" i="113"/>
  <c r="M42" i="113" s="1"/>
  <c r="U3" i="73"/>
  <c r="U42" i="73" s="1"/>
  <c r="T3" i="113"/>
  <c r="T42" i="113" s="1"/>
  <c r="D100" i="88"/>
  <c r="E100" i="88" s="1"/>
  <c r="D100" i="101"/>
  <c r="E100" i="101" s="1"/>
  <c r="D100" i="102"/>
  <c r="E100" i="102" s="1"/>
  <c r="D100" i="94"/>
  <c r="E100" i="94" s="1"/>
  <c r="D100" i="86"/>
  <c r="E100" i="86" s="1"/>
  <c r="D100" i="81"/>
  <c r="E100" i="81" s="1"/>
  <c r="D100" i="90"/>
  <c r="E100" i="90" s="1"/>
  <c r="D100" i="85"/>
  <c r="E100" i="85" s="1"/>
  <c r="D100" i="84"/>
  <c r="E100" i="84" s="1"/>
  <c r="D100" i="89"/>
  <c r="E100" i="89" s="1"/>
  <c r="D100" i="87"/>
  <c r="E100" i="87" s="1"/>
  <c r="D100" i="82"/>
  <c r="E100" i="82" s="1"/>
  <c r="S6" i="73"/>
  <c r="O57" i="77"/>
  <c r="Q57" i="77"/>
  <c r="S57" i="77"/>
  <c r="W57" i="77"/>
  <c r="Y57" i="77"/>
  <c r="AA57" i="77"/>
  <c r="E10" i="77"/>
  <c r="D55" i="77"/>
  <c r="E55" i="77" s="1"/>
  <c r="O18" i="41" s="1"/>
  <c r="K57" i="77"/>
  <c r="M57" i="77"/>
  <c r="U57" i="77"/>
  <c r="D69" i="77"/>
  <c r="E69" i="77" s="1"/>
  <c r="D67" i="77"/>
  <c r="E67" i="77" s="1"/>
  <c r="E65" i="77"/>
  <c r="F62" i="77"/>
  <c r="V62" i="77"/>
  <c r="W62" i="77" s="1"/>
  <c r="J62" i="77"/>
  <c r="H57" i="77"/>
  <c r="T62" i="77"/>
  <c r="U62" i="77" s="1"/>
  <c r="R62" i="77"/>
  <c r="S62" i="77" s="1"/>
  <c r="C96" i="6"/>
  <c r="L62" i="77"/>
  <c r="M62" i="77" s="1"/>
  <c r="F69" i="77"/>
  <c r="G69" i="77" s="1"/>
  <c r="N60" i="77"/>
  <c r="O60" i="77" s="1"/>
  <c r="N62" i="77"/>
  <c r="O62" i="77" s="1"/>
  <c r="H62" i="77"/>
  <c r="Z60" i="77"/>
  <c r="AA60" i="77" s="1"/>
  <c r="H60" i="77"/>
  <c r="I60" i="77" s="1"/>
  <c r="L60" i="77"/>
  <c r="M60" i="77" s="1"/>
  <c r="R60" i="77"/>
  <c r="S60" i="77" s="1"/>
  <c r="V60" i="77"/>
  <c r="W60" i="77" s="1"/>
  <c r="T60" i="77"/>
  <c r="U60" i="77" s="1"/>
  <c r="X60" i="77"/>
  <c r="Y60" i="77" s="1"/>
  <c r="X63" i="77"/>
  <c r="Y63" i="77" s="1"/>
  <c r="Z69" i="77"/>
  <c r="AA69" i="77" s="1"/>
  <c r="Z65" i="77"/>
  <c r="AA65" i="77" s="1"/>
  <c r="Z68" i="77"/>
  <c r="AA68" i="77" s="1"/>
  <c r="Z66" i="77"/>
  <c r="AA66" i="77" s="1"/>
  <c r="Z64" i="77"/>
  <c r="AA64" i="77" s="1"/>
  <c r="X66" i="77"/>
  <c r="Y66" i="77" s="1"/>
  <c r="X62" i="77"/>
  <c r="Y62" i="77" s="1"/>
  <c r="X64" i="77"/>
  <c r="Y64" i="77" s="1"/>
  <c r="X69" i="77"/>
  <c r="Y69" i="77" s="1"/>
  <c r="V61" i="77"/>
  <c r="W61" i="77" s="1"/>
  <c r="V65" i="77"/>
  <c r="W65" i="77" s="1"/>
  <c r="V68" i="77"/>
  <c r="W68" i="77" s="1"/>
  <c r="V66" i="77"/>
  <c r="W66" i="77" s="1"/>
  <c r="V64" i="77"/>
  <c r="W64" i="77" s="1"/>
  <c r="V69" i="77"/>
  <c r="W69" i="77" s="1"/>
  <c r="T64" i="77"/>
  <c r="U64" i="77" s="1"/>
  <c r="T69" i="77"/>
  <c r="U69" i="77" s="1"/>
  <c r="T66" i="77"/>
  <c r="U66" i="77" s="1"/>
  <c r="R66" i="77"/>
  <c r="S66" i="77" s="1"/>
  <c r="R64" i="77"/>
  <c r="S64" i="77" s="1"/>
  <c r="R69" i="77"/>
  <c r="S69" i="77" s="1"/>
  <c r="P66" i="77"/>
  <c r="Q66" i="77" s="1"/>
  <c r="P62" i="77"/>
  <c r="Q62" i="77" s="1"/>
  <c r="N66" i="77"/>
  <c r="O66" i="77" s="1"/>
  <c r="N67" i="77"/>
  <c r="O67" i="77" s="1"/>
  <c r="N61" i="77"/>
  <c r="O61" i="77" s="1"/>
  <c r="N68" i="77"/>
  <c r="O68" i="77" s="1"/>
  <c r="N64" i="77"/>
  <c r="O64" i="77" s="1"/>
  <c r="N69" i="77"/>
  <c r="O69" i="77" s="1"/>
  <c r="L67" i="77"/>
  <c r="M67" i="77" s="1"/>
  <c r="L61" i="77"/>
  <c r="M61" i="77" s="1"/>
  <c r="L65" i="77"/>
  <c r="M65" i="77" s="1"/>
  <c r="L64" i="77"/>
  <c r="M64" i="77" s="1"/>
  <c r="L69" i="77"/>
  <c r="M69" i="77" s="1"/>
  <c r="J66" i="77"/>
  <c r="K66" i="77" s="1"/>
  <c r="J64" i="77"/>
  <c r="K64" i="77" s="1"/>
  <c r="J69" i="77"/>
  <c r="K69" i="77" s="1"/>
  <c r="H69" i="77"/>
  <c r="I69" i="77" s="1"/>
  <c r="H61" i="77"/>
  <c r="I61" i="77" s="1"/>
  <c r="H65" i="77"/>
  <c r="I65" i="77" s="1"/>
  <c r="H68" i="77"/>
  <c r="I68" i="77" s="1"/>
  <c r="H66" i="77"/>
  <c r="I66" i="77" s="1"/>
  <c r="H64" i="77"/>
  <c r="I64" i="77" s="1"/>
  <c r="D68" i="77"/>
  <c r="C102" i="6"/>
  <c r="E66" i="77"/>
  <c r="E63" i="77"/>
  <c r="A80" i="6"/>
  <c r="S14" i="73" l="1"/>
  <c r="S17" i="73"/>
  <c r="S15" i="73"/>
  <c r="S18" i="73"/>
  <c r="S16" i="73"/>
  <c r="S13" i="73"/>
  <c r="S12" i="73"/>
  <c r="S11" i="73"/>
  <c r="S10" i="73"/>
  <c r="S9" i="73"/>
  <c r="S8" i="73"/>
  <c r="S7" i="73"/>
  <c r="X72" i="77"/>
  <c r="Y72" i="77" s="1"/>
  <c r="H72" i="77"/>
  <c r="I72" i="77" s="1"/>
  <c r="Z72" i="77"/>
  <c r="AA72" i="77" s="1"/>
  <c r="E61" i="77"/>
  <c r="D72" i="77"/>
  <c r="E72" i="77" s="1"/>
  <c r="R72" i="77"/>
  <c r="S72" i="77" s="1"/>
  <c r="F72" i="77"/>
  <c r="G72" i="77" s="1"/>
  <c r="N72" i="77"/>
  <c r="O72" i="77" s="1"/>
  <c r="T72" i="77"/>
  <c r="U72" i="77" s="1"/>
  <c r="P72" i="77"/>
  <c r="Q72" i="77" s="1"/>
  <c r="J72" i="77"/>
  <c r="K72" i="77" s="1"/>
  <c r="V72" i="77"/>
  <c r="W72" i="77" s="1"/>
  <c r="L72" i="77"/>
  <c r="M72" i="77" s="1"/>
  <c r="T70" i="77"/>
  <c r="U70" i="77" s="1"/>
  <c r="L70" i="77"/>
  <c r="M70" i="77" s="1"/>
  <c r="J70" i="77"/>
  <c r="K70" i="77" s="1"/>
  <c r="Z70" i="77"/>
  <c r="AA70" i="77" s="1"/>
  <c r="X70" i="77"/>
  <c r="Y70" i="77" s="1"/>
  <c r="V70" i="77"/>
  <c r="W70" i="77" s="1"/>
  <c r="R70" i="77"/>
  <c r="S70" i="77" s="1"/>
  <c r="P70" i="77"/>
  <c r="Q70" i="77" s="1"/>
  <c r="N70" i="77"/>
  <c r="O70" i="77" s="1"/>
  <c r="I57" i="77"/>
  <c r="H70" i="77"/>
  <c r="I70" i="77" s="1"/>
  <c r="O20" i="41" s="1"/>
  <c r="F70" i="77"/>
  <c r="G70" i="77" s="1"/>
  <c r="D70" i="77"/>
  <c r="E70" i="77" s="1"/>
  <c r="E68" i="77"/>
  <c r="GI3" i="4"/>
  <c r="GI1" i="4"/>
  <c r="A77" i="6"/>
  <c r="A76" i="6"/>
  <c r="A74" i="6"/>
  <c r="A73" i="6"/>
  <c r="A72" i="6"/>
  <c r="A71" i="6"/>
  <c r="A70" i="6"/>
  <c r="A68" i="6"/>
  <c r="A67" i="6"/>
  <c r="A66" i="6"/>
  <c r="H66" i="6" s="1"/>
  <c r="A64" i="6"/>
  <c r="A63" i="6"/>
  <c r="A61" i="6"/>
  <c r="A60" i="6"/>
  <c r="H60" i="6" s="1"/>
  <c r="A59" i="6"/>
  <c r="A58" i="6"/>
  <c r="A56" i="6"/>
  <c r="H56" i="6" s="1"/>
  <c r="A55" i="6"/>
  <c r="H55" i="6" s="1"/>
  <c r="A47" i="6"/>
  <c r="A46" i="6"/>
  <c r="A53" i="6"/>
  <c r="H53" i="6" s="1"/>
  <c r="A52" i="6"/>
  <c r="H52" i="6" s="1"/>
  <c r="A51" i="6"/>
  <c r="H51" i="6" s="1"/>
  <c r="A50" i="6"/>
  <c r="H50" i="6" s="1"/>
  <c r="A49" i="6"/>
  <c r="A44" i="6"/>
  <c r="A43" i="6"/>
  <c r="A42" i="6"/>
  <c r="A41" i="6"/>
  <c r="A39" i="6"/>
  <c r="A38" i="6"/>
  <c r="A37" i="6"/>
  <c r="A33" i="6"/>
  <c r="H33" i="6" s="1"/>
  <c r="A32" i="6"/>
  <c r="H32" i="6" s="1"/>
  <c r="A31" i="6"/>
  <c r="A30" i="6"/>
  <c r="H30" i="6" s="1"/>
  <c r="GH3" i="4"/>
  <c r="GG3" i="4"/>
  <c r="GF3" i="4"/>
  <c r="GE3" i="4"/>
  <c r="GD3" i="4"/>
  <c r="GC3" i="4"/>
  <c r="GB3" i="4"/>
  <c r="GA3" i="4"/>
  <c r="AI4" i="74"/>
  <c r="AH4" i="74"/>
  <c r="AG4" i="74"/>
  <c r="AF4" i="74"/>
  <c r="AE4" i="74"/>
  <c r="AD4" i="74"/>
  <c r="AC4" i="74"/>
  <c r="AB4" i="74"/>
  <c r="AA4" i="74"/>
  <c r="Z4" i="74"/>
  <c r="X4" i="74"/>
  <c r="W4" i="74"/>
  <c r="V4" i="74"/>
  <c r="U4" i="74"/>
  <c r="T4" i="74"/>
  <c r="S4" i="74"/>
  <c r="R4" i="74"/>
  <c r="Q4" i="74"/>
  <c r="P4" i="74"/>
  <c r="O4" i="74"/>
  <c r="N4" i="74"/>
  <c r="M4" i="74"/>
  <c r="L4" i="74"/>
  <c r="K4" i="74"/>
  <c r="D33" i="6"/>
  <c r="EX3" i="4"/>
  <c r="G4" i="114" s="1"/>
  <c r="EW3" i="4"/>
  <c r="F4" i="114" s="1"/>
  <c r="EV3" i="4"/>
  <c r="E4" i="114" s="1"/>
  <c r="AK4" i="74" l="1"/>
  <c r="AK4" i="114"/>
  <c r="E9" i="114"/>
  <c r="E15" i="114"/>
  <c r="E25" i="114"/>
  <c r="E34" i="114"/>
  <c r="E21" i="114"/>
  <c r="E6" i="114"/>
  <c r="E12" i="114"/>
  <c r="E31" i="114"/>
  <c r="E35" i="114"/>
  <c r="E18" i="114"/>
  <c r="E28" i="114"/>
  <c r="E22" i="114"/>
  <c r="E11" i="114"/>
  <c r="E7" i="114"/>
  <c r="E16" i="114"/>
  <c r="E30" i="114"/>
  <c r="E36" i="114"/>
  <c r="E5" i="114"/>
  <c r="E13" i="114"/>
  <c r="E26" i="114"/>
  <c r="E29" i="114"/>
  <c r="E19" i="114"/>
  <c r="E24" i="114"/>
  <c r="E33" i="114"/>
  <c r="E8" i="114"/>
  <c r="E14" i="114"/>
  <c r="E17" i="114"/>
  <c r="E20" i="114"/>
  <c r="E10" i="114"/>
  <c r="E23" i="114"/>
  <c r="E32" i="114"/>
  <c r="E27" i="114"/>
  <c r="AL4" i="74"/>
  <c r="AL6" i="74" s="1"/>
  <c r="AL4" i="114"/>
  <c r="F10" i="114"/>
  <c r="F14" i="114"/>
  <c r="F24" i="114"/>
  <c r="F12" i="114"/>
  <c r="F25" i="114"/>
  <c r="F34" i="114"/>
  <c r="F5" i="114"/>
  <c r="F29" i="114"/>
  <c r="F7" i="114"/>
  <c r="F22" i="114"/>
  <c r="F35" i="114"/>
  <c r="F9" i="114"/>
  <c r="F31" i="114"/>
  <c r="F16" i="114"/>
  <c r="F13" i="114"/>
  <c r="F23" i="114"/>
  <c r="F20" i="114"/>
  <c r="F26" i="114"/>
  <c r="F15" i="114"/>
  <c r="F32" i="114"/>
  <c r="F8" i="114"/>
  <c r="F17" i="114"/>
  <c r="F36" i="114"/>
  <c r="F11" i="114"/>
  <c r="F27" i="114"/>
  <c r="F21" i="114"/>
  <c r="F33" i="114"/>
  <c r="F28" i="114"/>
  <c r="F30" i="114"/>
  <c r="F19" i="114"/>
  <c r="F6" i="114"/>
  <c r="F18" i="114"/>
  <c r="AM4" i="74"/>
  <c r="AM6" i="74" s="1"/>
  <c r="AM4" i="114"/>
  <c r="G18" i="114"/>
  <c r="G29" i="114"/>
  <c r="G20" i="114"/>
  <c r="G5" i="114"/>
  <c r="G10" i="114"/>
  <c r="G16" i="114"/>
  <c r="G26" i="114"/>
  <c r="G22" i="114"/>
  <c r="G35" i="114"/>
  <c r="G13" i="114"/>
  <c r="G7" i="114"/>
  <c r="G32" i="114"/>
  <c r="G15" i="114"/>
  <c r="G6" i="114"/>
  <c r="G17" i="114"/>
  <c r="G8" i="114"/>
  <c r="G30" i="114"/>
  <c r="G33" i="114"/>
  <c r="G9" i="114"/>
  <c r="G12" i="114"/>
  <c r="G31" i="114"/>
  <c r="G34" i="114"/>
  <c r="G19" i="114"/>
  <c r="G25" i="114"/>
  <c r="G14" i="114"/>
  <c r="G27" i="114"/>
  <c r="G36" i="114"/>
  <c r="G21" i="114"/>
  <c r="G11" i="114"/>
  <c r="G24" i="114"/>
  <c r="G23" i="114"/>
  <c r="G28" i="114"/>
  <c r="AO4" i="74"/>
  <c r="AO17" i="74" s="1"/>
  <c r="AO4" i="114"/>
  <c r="AQ4" i="74"/>
  <c r="AQ6" i="74" s="1"/>
  <c r="AQ4" i="114"/>
  <c r="AR4" i="74"/>
  <c r="AR22" i="74" s="1"/>
  <c r="AR4" i="114"/>
  <c r="AN4" i="74"/>
  <c r="AN4" i="114"/>
  <c r="AJ4" i="74"/>
  <c r="AJ6" i="74" s="1"/>
  <c r="AJ4" i="114"/>
  <c r="AP4" i="74"/>
  <c r="AP6" i="74" s="1"/>
  <c r="AP4" i="114"/>
  <c r="GK3" i="4"/>
  <c r="AO30" i="74"/>
  <c r="AO8" i="74"/>
  <c r="AO33" i="74"/>
  <c r="AO34" i="74"/>
  <c r="Y4" i="74"/>
  <c r="FP36" i="4"/>
  <c r="A85" i="6"/>
  <c r="E33" i="6"/>
  <c r="H31" i="6"/>
  <c r="D76" i="6"/>
  <c r="AN6" i="74"/>
  <c r="AN5" i="74"/>
  <c r="AK6" i="74"/>
  <c r="AI6" i="74"/>
  <c r="AH6" i="74"/>
  <c r="AG6" i="74"/>
  <c r="AF6" i="74"/>
  <c r="AE6" i="74"/>
  <c r="AD6" i="74"/>
  <c r="AC6" i="74"/>
  <c r="AB6" i="74"/>
  <c r="AB36" i="74"/>
  <c r="AA6" i="74"/>
  <c r="Z6" i="74"/>
  <c r="E56" i="6"/>
  <c r="X6" i="74"/>
  <c r="W6" i="74"/>
  <c r="W36" i="74"/>
  <c r="V6" i="74"/>
  <c r="GH1" i="4"/>
  <c r="GG1" i="4"/>
  <c r="GF1" i="4"/>
  <c r="GE1" i="4"/>
  <c r="GD1" i="4"/>
  <c r="GC1" i="4"/>
  <c r="GB1" i="4"/>
  <c r="GA1" i="4"/>
  <c r="EY1" i="4"/>
  <c r="EX1" i="4"/>
  <c r="EW1" i="4"/>
  <c r="EV1" i="4"/>
  <c r="EI1" i="4"/>
  <c r="ER1" i="4"/>
  <c r="DX1" i="4"/>
  <c r="DO1" i="4"/>
  <c r="DG1" i="4"/>
  <c r="DA1" i="4"/>
  <c r="CM1" i="4"/>
  <c r="BO1" i="4"/>
  <c r="CD1" i="4"/>
  <c r="BG1" i="4"/>
  <c r="AS1" i="4"/>
  <c r="R1" i="4"/>
  <c r="AR19" i="74" l="1"/>
  <c r="AO18" i="74"/>
  <c r="AO31" i="74"/>
  <c r="AO23" i="74"/>
  <c r="AO5" i="74"/>
  <c r="AO28" i="74"/>
  <c r="AO24" i="74"/>
  <c r="AO7" i="74"/>
  <c r="AO35" i="74"/>
  <c r="AO19" i="74"/>
  <c r="AO25" i="74"/>
  <c r="AO14" i="74"/>
  <c r="AO12" i="74"/>
  <c r="AO26" i="74"/>
  <c r="AO22" i="74"/>
  <c r="AO15" i="74"/>
  <c r="AO13" i="74"/>
  <c r="AO16" i="74"/>
  <c r="AO6" i="74"/>
  <c r="AO27" i="74"/>
  <c r="AO20" i="74"/>
  <c r="AO36" i="74"/>
  <c r="AO32" i="74"/>
  <c r="AO10" i="74"/>
  <c r="AO11" i="74"/>
  <c r="AO21" i="74"/>
  <c r="AO9" i="74"/>
  <c r="AO29" i="74"/>
  <c r="AL10" i="114"/>
  <c r="AL29" i="114"/>
  <c r="AL20" i="114"/>
  <c r="AL5" i="114"/>
  <c r="AL16" i="114"/>
  <c r="AL35" i="114"/>
  <c r="AL26" i="114"/>
  <c r="AL22" i="114"/>
  <c r="AL7" i="114"/>
  <c r="AL13" i="114"/>
  <c r="AL36" i="114"/>
  <c r="AL23" i="114"/>
  <c r="AL32" i="114"/>
  <c r="AL19" i="114"/>
  <c r="AL31" i="114"/>
  <c r="AL17" i="114"/>
  <c r="AL30" i="114"/>
  <c r="AL8" i="114"/>
  <c r="AL25" i="114"/>
  <c r="AL28" i="114"/>
  <c r="AL18" i="114"/>
  <c r="AL34" i="114"/>
  <c r="AL6" i="114"/>
  <c r="AL14" i="114"/>
  <c r="AL27" i="114"/>
  <c r="AL15" i="114"/>
  <c r="AL11" i="114"/>
  <c r="AL9" i="114"/>
  <c r="AL21" i="114"/>
  <c r="AL24" i="114"/>
  <c r="AL33" i="114"/>
  <c r="AL12" i="114"/>
  <c r="AR21" i="74"/>
  <c r="AM20" i="114"/>
  <c r="AM16" i="114"/>
  <c r="AM29" i="114"/>
  <c r="AM22" i="114"/>
  <c r="AM8" i="114"/>
  <c r="AM27" i="114"/>
  <c r="AM17" i="114"/>
  <c r="AM13" i="114"/>
  <c r="AM26" i="114"/>
  <c r="AM36" i="114"/>
  <c r="AM10" i="114"/>
  <c r="AM11" i="114"/>
  <c r="AM5" i="114"/>
  <c r="AM23" i="114"/>
  <c r="AM32" i="114"/>
  <c r="AM14" i="114"/>
  <c r="AM33" i="114"/>
  <c r="AM7" i="114"/>
  <c r="AM12" i="114"/>
  <c r="AM25" i="114"/>
  <c r="AM31" i="114"/>
  <c r="AM21" i="114"/>
  <c r="AM35" i="114"/>
  <c r="AM9" i="114"/>
  <c r="AM15" i="114"/>
  <c r="AM19" i="114"/>
  <c r="AM28" i="114"/>
  <c r="AM18" i="114"/>
  <c r="AM6" i="114"/>
  <c r="AM30" i="114"/>
  <c r="AM34" i="114"/>
  <c r="AM24" i="114"/>
  <c r="AR20" i="74"/>
  <c r="AR24" i="74"/>
  <c r="AO11" i="114"/>
  <c r="AO24" i="114"/>
  <c r="AO33" i="114"/>
  <c r="AO17" i="114"/>
  <c r="AO31" i="114"/>
  <c r="AO21" i="114"/>
  <c r="AO8" i="114"/>
  <c r="AO30" i="114"/>
  <c r="AO9" i="114"/>
  <c r="AO14" i="114"/>
  <c r="AO18" i="114"/>
  <c r="AO27" i="114"/>
  <c r="AO12" i="114"/>
  <c r="AO25" i="114"/>
  <c r="AO5" i="114"/>
  <c r="AO7" i="114"/>
  <c r="AO16" i="114"/>
  <c r="AO34" i="114"/>
  <c r="AO22" i="114"/>
  <c r="AO35" i="114"/>
  <c r="AO6" i="114"/>
  <c r="AO10" i="114"/>
  <c r="AO26" i="114"/>
  <c r="AO23" i="114"/>
  <c r="AO20" i="114"/>
  <c r="AO36" i="114"/>
  <c r="AO13" i="114"/>
  <c r="AO32" i="114"/>
  <c r="AO28" i="114"/>
  <c r="AO15" i="114"/>
  <c r="AO29" i="114"/>
  <c r="AO19" i="114"/>
  <c r="AK25" i="114"/>
  <c r="AK34" i="114"/>
  <c r="AK18" i="114"/>
  <c r="AK11" i="114"/>
  <c r="AK35" i="114"/>
  <c r="AK9" i="114"/>
  <c r="AK22" i="114"/>
  <c r="AK16" i="114"/>
  <c r="AK31" i="114"/>
  <c r="AK6" i="114"/>
  <c r="AK19" i="114"/>
  <c r="AK7" i="114"/>
  <c r="AK15" i="114"/>
  <c r="AK28" i="114"/>
  <c r="AK13" i="114"/>
  <c r="AK12" i="114"/>
  <c r="AK23" i="114"/>
  <c r="AK29" i="114"/>
  <c r="AK17" i="114"/>
  <c r="AK21" i="114"/>
  <c r="AK14" i="114"/>
  <c r="AK27" i="114"/>
  <c r="AK10" i="114"/>
  <c r="AK8" i="114"/>
  <c r="AK36" i="114"/>
  <c r="AK32" i="114"/>
  <c r="AK33" i="114"/>
  <c r="AK5" i="114"/>
  <c r="AK26" i="114"/>
  <c r="AK24" i="114"/>
  <c r="AK30" i="114"/>
  <c r="AK20" i="114"/>
  <c r="AR23" i="74"/>
  <c r="AJ6" i="114"/>
  <c r="AJ12" i="114"/>
  <c r="AJ25" i="114"/>
  <c r="AJ34" i="114"/>
  <c r="AJ21" i="114"/>
  <c r="AJ35" i="114"/>
  <c r="AJ8" i="114"/>
  <c r="AJ27" i="114"/>
  <c r="AJ33" i="114"/>
  <c r="AJ22" i="114"/>
  <c r="AJ31" i="114"/>
  <c r="AJ19" i="114"/>
  <c r="AJ18" i="114"/>
  <c r="AJ28" i="114"/>
  <c r="AJ24" i="114"/>
  <c r="AJ17" i="114"/>
  <c r="AJ13" i="114"/>
  <c r="AJ26" i="114"/>
  <c r="AJ11" i="114"/>
  <c r="AJ5" i="114"/>
  <c r="AJ36" i="114"/>
  <c r="AJ14" i="114"/>
  <c r="AJ20" i="114"/>
  <c r="AJ10" i="114"/>
  <c r="AJ23" i="114"/>
  <c r="AJ32" i="114"/>
  <c r="AJ15" i="114"/>
  <c r="AJ30" i="114"/>
  <c r="AJ7" i="114"/>
  <c r="AJ16" i="114"/>
  <c r="AJ29" i="114"/>
  <c r="AJ9" i="114"/>
  <c r="AQ19" i="114"/>
  <c r="AQ6" i="114"/>
  <c r="AQ15" i="114"/>
  <c r="AQ28" i="114"/>
  <c r="AQ21" i="114"/>
  <c r="AQ14" i="114"/>
  <c r="AQ5" i="114"/>
  <c r="AQ7" i="114"/>
  <c r="AQ12" i="114"/>
  <c r="AQ25" i="114"/>
  <c r="AQ34" i="114"/>
  <c r="AQ26" i="114"/>
  <c r="AQ9" i="114"/>
  <c r="AQ10" i="114"/>
  <c r="AQ22" i="114"/>
  <c r="AQ35" i="114"/>
  <c r="AQ31" i="114"/>
  <c r="AQ8" i="114"/>
  <c r="AQ11" i="114"/>
  <c r="AQ24" i="114"/>
  <c r="AQ30" i="114"/>
  <c r="AQ16" i="114"/>
  <c r="AQ20" i="114"/>
  <c r="AQ29" i="114"/>
  <c r="AQ23" i="114"/>
  <c r="AQ17" i="114"/>
  <c r="AQ36" i="114"/>
  <c r="AQ13" i="114"/>
  <c r="AQ27" i="114"/>
  <c r="AQ18" i="114"/>
  <c r="AQ32" i="114"/>
  <c r="AQ33" i="114"/>
  <c r="AN18" i="114"/>
  <c r="AN11" i="114"/>
  <c r="AN27" i="114"/>
  <c r="AN36" i="114"/>
  <c r="AN5" i="114"/>
  <c r="AN8" i="114"/>
  <c r="AN14" i="114"/>
  <c r="AN24" i="114"/>
  <c r="AN33" i="114"/>
  <c r="AN20" i="114"/>
  <c r="AN26" i="114"/>
  <c r="AN31" i="114"/>
  <c r="AN30" i="114"/>
  <c r="AN15" i="114"/>
  <c r="AN28" i="114"/>
  <c r="AN9" i="114"/>
  <c r="AN21" i="114"/>
  <c r="AN10" i="114"/>
  <c r="AN16" i="114"/>
  <c r="AN6" i="114"/>
  <c r="AN22" i="114"/>
  <c r="AN35" i="114"/>
  <c r="AN12" i="114"/>
  <c r="AN25" i="114"/>
  <c r="AN34" i="114"/>
  <c r="AN7" i="114"/>
  <c r="AN13" i="114"/>
  <c r="AN29" i="114"/>
  <c r="AN19" i="114"/>
  <c r="AN17" i="114"/>
  <c r="AN23" i="114"/>
  <c r="AN32" i="114"/>
  <c r="AP28" i="114"/>
  <c r="AP9" i="114"/>
  <c r="AP15" i="114"/>
  <c r="AP6" i="114"/>
  <c r="AP12" i="114"/>
  <c r="AP25" i="114"/>
  <c r="AP34" i="114"/>
  <c r="AP21" i="114"/>
  <c r="AP8" i="114"/>
  <c r="AP31" i="114"/>
  <c r="AP35" i="114"/>
  <c r="AP18" i="114"/>
  <c r="AP11" i="114"/>
  <c r="AP22" i="114"/>
  <c r="AP7" i="114"/>
  <c r="AP16" i="114"/>
  <c r="AP29" i="114"/>
  <c r="AP30" i="114"/>
  <c r="AP33" i="114"/>
  <c r="AP13" i="114"/>
  <c r="AP24" i="114"/>
  <c r="AP17" i="114"/>
  <c r="AP36" i="114"/>
  <c r="AP5" i="114"/>
  <c r="AP26" i="114"/>
  <c r="AP14" i="114"/>
  <c r="AP27" i="114"/>
  <c r="AP10" i="114"/>
  <c r="AP20" i="114"/>
  <c r="AP19" i="114"/>
  <c r="AP23" i="114"/>
  <c r="AP32" i="114"/>
  <c r="AR22" i="114"/>
  <c r="AR26" i="114"/>
  <c r="AR14" i="114"/>
  <c r="AR16" i="114"/>
  <c r="AR6" i="114"/>
  <c r="AR15" i="114"/>
  <c r="AR33" i="114"/>
  <c r="AR19" i="114"/>
  <c r="AR8" i="114"/>
  <c r="AR29" i="114"/>
  <c r="AR5" i="114"/>
  <c r="AR28" i="114"/>
  <c r="AR25" i="114"/>
  <c r="AR17" i="114"/>
  <c r="AR24" i="114"/>
  <c r="AR9" i="114"/>
  <c r="AR36" i="114"/>
  <c r="AR7" i="114"/>
  <c r="AR31" i="114"/>
  <c r="AR35" i="114"/>
  <c r="AR32" i="114"/>
  <c r="AR27" i="114"/>
  <c r="AR12" i="114"/>
  <c r="AR21" i="114"/>
  <c r="AR10" i="114"/>
  <c r="AR13" i="114"/>
  <c r="AR23" i="114"/>
  <c r="AR18" i="114"/>
  <c r="AR30" i="114"/>
  <c r="AR11" i="114"/>
  <c r="AR20" i="114"/>
  <c r="AR34" i="114"/>
  <c r="Y34" i="74"/>
  <c r="Y31" i="74"/>
  <c r="Y6" i="74"/>
  <c r="Y15" i="74"/>
  <c r="Y19" i="74"/>
  <c r="Y23" i="74"/>
  <c r="Y16" i="74"/>
  <c r="Y27" i="74"/>
  <c r="Y9" i="74"/>
  <c r="Y20" i="74"/>
  <c r="Y13" i="74"/>
  <c r="Y24" i="74"/>
  <c r="Y30" i="74"/>
  <c r="Y26" i="74"/>
  <c r="Y12" i="74"/>
  <c r="Y5" i="74"/>
  <c r="Y35" i="74"/>
  <c r="Y28" i="74"/>
  <c r="Y32" i="74"/>
  <c r="Y17" i="74"/>
  <c r="Y10" i="74"/>
  <c r="Y21" i="74"/>
  <c r="Y14" i="74"/>
  <c r="Y25" i="74"/>
  <c r="Y7" i="74"/>
  <c r="Y18" i="74"/>
  <c r="Y36" i="74"/>
  <c r="Y29" i="74"/>
  <c r="Y33" i="74"/>
  <c r="Y11" i="74"/>
  <c r="Y22" i="74"/>
  <c r="Y8" i="74"/>
  <c r="D72" i="6"/>
  <c r="AL5" i="74"/>
  <c r="AL7" i="74"/>
  <c r="D70" i="6"/>
  <c r="AJ5" i="74"/>
  <c r="AJ7" i="74"/>
  <c r="D73" i="6"/>
  <c r="AM5" i="74"/>
  <c r="AM7" i="74"/>
  <c r="D71" i="6"/>
  <c r="AK5" i="74"/>
  <c r="AK7" i="74"/>
  <c r="AN7" i="74"/>
  <c r="AE5" i="74"/>
  <c r="AE7" i="74"/>
  <c r="AD5" i="74"/>
  <c r="AD7" i="74"/>
  <c r="AH7" i="74"/>
  <c r="E66" i="6"/>
  <c r="AF5" i="74"/>
  <c r="AF7" i="74"/>
  <c r="AI5" i="74"/>
  <c r="AI7" i="74"/>
  <c r="AH5" i="74"/>
  <c r="AG5" i="74"/>
  <c r="AG7" i="74"/>
  <c r="D77" i="6"/>
  <c r="AP5" i="74"/>
  <c r="AP7" i="74"/>
  <c r="AQ7" i="74"/>
  <c r="D78" i="6"/>
  <c r="E78" i="6" s="1"/>
  <c r="AQ5" i="74"/>
  <c r="AQ35" i="74"/>
  <c r="AQ29" i="74"/>
  <c r="AQ23" i="74"/>
  <c r="AQ17" i="74"/>
  <c r="AQ11" i="74"/>
  <c r="AQ34" i="74"/>
  <c r="AQ28" i="74"/>
  <c r="AQ22" i="74"/>
  <c r="AQ16" i="74"/>
  <c r="AQ10" i="74"/>
  <c r="AQ33" i="74"/>
  <c r="AQ27" i="74"/>
  <c r="AQ21" i="74"/>
  <c r="AQ15" i="74"/>
  <c r="AQ9" i="74"/>
  <c r="AQ32" i="74"/>
  <c r="AQ26" i="74"/>
  <c r="AQ20" i="74"/>
  <c r="AQ14" i="74"/>
  <c r="AQ8" i="74"/>
  <c r="AQ31" i="74"/>
  <c r="AQ25" i="74"/>
  <c r="AQ19" i="74"/>
  <c r="AQ13" i="74"/>
  <c r="AQ36" i="74"/>
  <c r="AQ30" i="74"/>
  <c r="AQ24" i="74"/>
  <c r="AQ18" i="74"/>
  <c r="AQ12" i="74"/>
  <c r="AP21" i="74"/>
  <c r="AP32" i="74"/>
  <c r="AP26" i="74"/>
  <c r="AP20" i="74"/>
  <c r="AP14" i="74"/>
  <c r="AP8" i="74"/>
  <c r="AP31" i="74"/>
  <c r="AP25" i="74"/>
  <c r="AP19" i="74"/>
  <c r="AP13" i="74"/>
  <c r="AP27" i="74"/>
  <c r="AP9" i="74"/>
  <c r="AP36" i="74"/>
  <c r="AP24" i="74"/>
  <c r="AP18" i="74"/>
  <c r="AP35" i="74"/>
  <c r="AP29" i="74"/>
  <c r="AP23" i="74"/>
  <c r="AP17" i="74"/>
  <c r="AP11" i="74"/>
  <c r="AP33" i="74"/>
  <c r="AP15" i="74"/>
  <c r="AP30" i="74"/>
  <c r="AP12" i="74"/>
  <c r="AP34" i="74"/>
  <c r="AP28" i="74"/>
  <c r="AP22" i="74"/>
  <c r="AP16" i="74"/>
  <c r="AP10" i="74"/>
  <c r="AJ34" i="74"/>
  <c r="AJ16" i="74"/>
  <c r="AK30" i="74"/>
  <c r="AK18" i="74"/>
  <c r="AL20" i="74"/>
  <c r="AM34" i="74"/>
  <c r="AM16" i="74"/>
  <c r="AN30" i="74"/>
  <c r="AN12" i="74"/>
  <c r="AJ27" i="74"/>
  <c r="AJ9" i="74"/>
  <c r="AK17" i="74"/>
  <c r="AL31" i="74"/>
  <c r="AL25" i="74"/>
  <c r="AL19" i="74"/>
  <c r="AM33" i="74"/>
  <c r="AM27" i="74"/>
  <c r="AM21" i="74"/>
  <c r="AM15" i="74"/>
  <c r="AM9" i="74"/>
  <c r="AN35" i="74"/>
  <c r="AN29" i="74"/>
  <c r="AN23" i="74"/>
  <c r="AN17" i="74"/>
  <c r="AN11" i="74"/>
  <c r="AJ32" i="74"/>
  <c r="AJ26" i="74"/>
  <c r="AJ20" i="74"/>
  <c r="AJ14" i="74"/>
  <c r="AJ8" i="74"/>
  <c r="AK34" i="74"/>
  <c r="AK28" i="74"/>
  <c r="AK22" i="74"/>
  <c r="AK16" i="74"/>
  <c r="AK10" i="74"/>
  <c r="AL36" i="74"/>
  <c r="AL30" i="74"/>
  <c r="AL24" i="74"/>
  <c r="AL18" i="74"/>
  <c r="AL12" i="74"/>
  <c r="AM32" i="74"/>
  <c r="AM26" i="74"/>
  <c r="AM20" i="74"/>
  <c r="AM14" i="74"/>
  <c r="AM8" i="74"/>
  <c r="AN34" i="74"/>
  <c r="AN28" i="74"/>
  <c r="AN22" i="74"/>
  <c r="AN16" i="74"/>
  <c r="AN10" i="74"/>
  <c r="AJ22" i="74"/>
  <c r="AK36" i="74"/>
  <c r="AK12" i="74"/>
  <c r="AL26" i="74"/>
  <c r="AL8" i="74"/>
  <c r="AM22" i="74"/>
  <c r="AN36" i="74"/>
  <c r="AN24" i="74"/>
  <c r="AJ33" i="74"/>
  <c r="AJ15" i="74"/>
  <c r="AK29" i="74"/>
  <c r="AK23" i="74"/>
  <c r="AJ31" i="74"/>
  <c r="AJ19" i="74"/>
  <c r="AK21" i="74"/>
  <c r="AK9" i="74"/>
  <c r="AL29" i="74"/>
  <c r="AL17" i="74"/>
  <c r="AM25" i="74"/>
  <c r="AJ36" i="74"/>
  <c r="AJ30" i="74"/>
  <c r="AJ24" i="74"/>
  <c r="AJ18" i="74"/>
  <c r="AJ12" i="74"/>
  <c r="AK32" i="74"/>
  <c r="AK26" i="74"/>
  <c r="AK20" i="74"/>
  <c r="AK14" i="74"/>
  <c r="AK8" i="74"/>
  <c r="AL34" i="74"/>
  <c r="AL28" i="74"/>
  <c r="AL22" i="74"/>
  <c r="AL16" i="74"/>
  <c r="AL10" i="74"/>
  <c r="AM36" i="74"/>
  <c r="AM30" i="74"/>
  <c r="AM24" i="74"/>
  <c r="AM18" i="74"/>
  <c r="AM12" i="74"/>
  <c r="AN32" i="74"/>
  <c r="AN26" i="74"/>
  <c r="AN20" i="74"/>
  <c r="AN14" i="74"/>
  <c r="AN8" i="74"/>
  <c r="AJ28" i="74"/>
  <c r="AJ10" i="74"/>
  <c r="AK24" i="74"/>
  <c r="AL32" i="74"/>
  <c r="AL14" i="74"/>
  <c r="AM28" i="74"/>
  <c r="AM10" i="74"/>
  <c r="AN18" i="74"/>
  <c r="AJ21" i="74"/>
  <c r="AK35" i="74"/>
  <c r="AK11" i="74"/>
  <c r="AL13" i="74"/>
  <c r="AJ25" i="74"/>
  <c r="AJ13" i="74"/>
  <c r="AK33" i="74"/>
  <c r="AK27" i="74"/>
  <c r="AK15" i="74"/>
  <c r="AL35" i="74"/>
  <c r="AL23" i="74"/>
  <c r="AL11" i="74"/>
  <c r="AM31" i="74"/>
  <c r="AM19" i="74"/>
  <c r="AM13" i="74"/>
  <c r="AN33" i="74"/>
  <c r="AN27" i="74"/>
  <c r="AN21" i="74"/>
  <c r="AN15" i="74"/>
  <c r="AN9" i="74"/>
  <c r="AJ35" i="74"/>
  <c r="AJ29" i="74"/>
  <c r="AJ23" i="74"/>
  <c r="AJ17" i="74"/>
  <c r="AJ11" i="74"/>
  <c r="AK31" i="74"/>
  <c r="AK25" i="74"/>
  <c r="AK19" i="74"/>
  <c r="AK13" i="74"/>
  <c r="AL33" i="74"/>
  <c r="AL27" i="74"/>
  <c r="AL21" i="74"/>
  <c r="AL15" i="74"/>
  <c r="AL9" i="74"/>
  <c r="AM35" i="74"/>
  <c r="AM29" i="74"/>
  <c r="AM23" i="74"/>
  <c r="AM17" i="74"/>
  <c r="AM11" i="74"/>
  <c r="AN31" i="74"/>
  <c r="AN25" i="74"/>
  <c r="AN19" i="74"/>
  <c r="AN13" i="74"/>
  <c r="AF36" i="74"/>
  <c r="AF30" i="74"/>
  <c r="AF24" i="74"/>
  <c r="AF18" i="74"/>
  <c r="AF12" i="74"/>
  <c r="AG32" i="74"/>
  <c r="AG26" i="74"/>
  <c r="AG20" i="74"/>
  <c r="AG14" i="74"/>
  <c r="AG8" i="74"/>
  <c r="AH34" i="74"/>
  <c r="AH28" i="74"/>
  <c r="AH22" i="74"/>
  <c r="AH16" i="74"/>
  <c r="AH10" i="74"/>
  <c r="AI36" i="74"/>
  <c r="AI30" i="74"/>
  <c r="AI24" i="74"/>
  <c r="AI18" i="74"/>
  <c r="AI12" i="74"/>
  <c r="AF35" i="74"/>
  <c r="AF29" i="74"/>
  <c r="AF23" i="74"/>
  <c r="AF17" i="74"/>
  <c r="AF11" i="74"/>
  <c r="AG31" i="74"/>
  <c r="AG25" i="74"/>
  <c r="AG19" i="74"/>
  <c r="AG13" i="74"/>
  <c r="AH33" i="74"/>
  <c r="AH27" i="74"/>
  <c r="AH21" i="74"/>
  <c r="AH15" i="74"/>
  <c r="AH9" i="74"/>
  <c r="AI35" i="74"/>
  <c r="AI29" i="74"/>
  <c r="AI23" i="74"/>
  <c r="AI17" i="74"/>
  <c r="AI11" i="74"/>
  <c r="AF34" i="74"/>
  <c r="AF28" i="74"/>
  <c r="AF22" i="74"/>
  <c r="AF16" i="74"/>
  <c r="AF10" i="74"/>
  <c r="AG36" i="74"/>
  <c r="AG30" i="74"/>
  <c r="AG24" i="74"/>
  <c r="AG18" i="74"/>
  <c r="AG12" i="74"/>
  <c r="AH32" i="74"/>
  <c r="AH26" i="74"/>
  <c r="AH20" i="74"/>
  <c r="AH14" i="74"/>
  <c r="AH8" i="74"/>
  <c r="AI34" i="74"/>
  <c r="AI28" i="74"/>
  <c r="AI22" i="74"/>
  <c r="AI16" i="74"/>
  <c r="AI10" i="74"/>
  <c r="AF33" i="74"/>
  <c r="AF27" i="74"/>
  <c r="AF21" i="74"/>
  <c r="AF15" i="74"/>
  <c r="AF9" i="74"/>
  <c r="AG35" i="74"/>
  <c r="AG29" i="74"/>
  <c r="AG23" i="74"/>
  <c r="AG17" i="74"/>
  <c r="AG11" i="74"/>
  <c r="AH31" i="74"/>
  <c r="AH25" i="74"/>
  <c r="AH19" i="74"/>
  <c r="AH13" i="74"/>
  <c r="AI33" i="74"/>
  <c r="AI27" i="74"/>
  <c r="AI21" i="74"/>
  <c r="AI15" i="74"/>
  <c r="AI9" i="74"/>
  <c r="AF32" i="74"/>
  <c r="AF26" i="74"/>
  <c r="AF20" i="74"/>
  <c r="AF14" i="74"/>
  <c r="AF8" i="74"/>
  <c r="FW36" i="4"/>
  <c r="AG34" i="74"/>
  <c r="AG28" i="74"/>
  <c r="AG22" i="74"/>
  <c r="AG16" i="74"/>
  <c r="AG10" i="74"/>
  <c r="AH36" i="74"/>
  <c r="AH30" i="74"/>
  <c r="AH24" i="74"/>
  <c r="AH18" i="74"/>
  <c r="AH12" i="74"/>
  <c r="AI32" i="74"/>
  <c r="AI26" i="74"/>
  <c r="AI20" i="74"/>
  <c r="AI14" i="74"/>
  <c r="AI8" i="74"/>
  <c r="AF31" i="74"/>
  <c r="AF25" i="74"/>
  <c r="AF19" i="74"/>
  <c r="AF13" i="74"/>
  <c r="AG33" i="74"/>
  <c r="AG27" i="74"/>
  <c r="AG21" i="74"/>
  <c r="AG15" i="74"/>
  <c r="AG9" i="74"/>
  <c r="AH35" i="74"/>
  <c r="AH29" i="74"/>
  <c r="AH23" i="74"/>
  <c r="AH17" i="74"/>
  <c r="AH11" i="74"/>
  <c r="AI31" i="74"/>
  <c r="AI25" i="74"/>
  <c r="AI19" i="74"/>
  <c r="AI13" i="74"/>
  <c r="AD28" i="74"/>
  <c r="AD16" i="74"/>
  <c r="AE30" i="74"/>
  <c r="AE12" i="74"/>
  <c r="AD24" i="74"/>
  <c r="AD34" i="74"/>
  <c r="AD22" i="74"/>
  <c r="AD10" i="74"/>
  <c r="AE36" i="74"/>
  <c r="AE24" i="74"/>
  <c r="AE18" i="74"/>
  <c r="AD33" i="74"/>
  <c r="AD27" i="74"/>
  <c r="AD21" i="74"/>
  <c r="AD15" i="74"/>
  <c r="AD9" i="74"/>
  <c r="AE35" i="74"/>
  <c r="AE29" i="74"/>
  <c r="AE23" i="74"/>
  <c r="AE17" i="74"/>
  <c r="AE11" i="74"/>
  <c r="AD32" i="74"/>
  <c r="AD26" i="74"/>
  <c r="AD20" i="74"/>
  <c r="AD14" i="74"/>
  <c r="AD8" i="74"/>
  <c r="AE34" i="74"/>
  <c r="AE28" i="74"/>
  <c r="AE22" i="74"/>
  <c r="AE16" i="74"/>
  <c r="AE10" i="74"/>
  <c r="AD31" i="74"/>
  <c r="AD25" i="74"/>
  <c r="AD19" i="74"/>
  <c r="AD13" i="74"/>
  <c r="AE33" i="74"/>
  <c r="AE27" i="74"/>
  <c r="AE21" i="74"/>
  <c r="AE15" i="74"/>
  <c r="AE9" i="74"/>
  <c r="AD36" i="74"/>
  <c r="AD30" i="74"/>
  <c r="AD18" i="74"/>
  <c r="AD12" i="74"/>
  <c r="AE32" i="74"/>
  <c r="AE26" i="74"/>
  <c r="AE20" i="74"/>
  <c r="AE14" i="74"/>
  <c r="AE8" i="74"/>
  <c r="AD35" i="74"/>
  <c r="AD29" i="74"/>
  <c r="AD23" i="74"/>
  <c r="AD17" i="74"/>
  <c r="AD11" i="74"/>
  <c r="AE31" i="74"/>
  <c r="AE25" i="74"/>
  <c r="AE19" i="74"/>
  <c r="AE13" i="74"/>
  <c r="Z32" i="74"/>
  <c r="Z26" i="74"/>
  <c r="Z14" i="74"/>
  <c r="AA34" i="74"/>
  <c r="AA16" i="74"/>
  <c r="AB30" i="74"/>
  <c r="AB18" i="74"/>
  <c r="AB12" i="74"/>
  <c r="AC32" i="74"/>
  <c r="AC20" i="74"/>
  <c r="AC8" i="74"/>
  <c r="Z5" i="74"/>
  <c r="Z25" i="74"/>
  <c r="Z13" i="74"/>
  <c r="AA33" i="74"/>
  <c r="AA21" i="74"/>
  <c r="AA9" i="74"/>
  <c r="AB35" i="74"/>
  <c r="AB23" i="74"/>
  <c r="AB11" i="74"/>
  <c r="AC31" i="74"/>
  <c r="AC19" i="74"/>
  <c r="AC13" i="74"/>
  <c r="Z36" i="74"/>
  <c r="Z24" i="74"/>
  <c r="AA26" i="74"/>
  <c r="AA20" i="74"/>
  <c r="AA8" i="74"/>
  <c r="AB34" i="74"/>
  <c r="AB28" i="74"/>
  <c r="AB16" i="74"/>
  <c r="AB10" i="74"/>
  <c r="AC36" i="74"/>
  <c r="AC30" i="74"/>
  <c r="AC24" i="74"/>
  <c r="AC18" i="74"/>
  <c r="AC12" i="74"/>
  <c r="Z35" i="74"/>
  <c r="Z23" i="74"/>
  <c r="Z11" i="74"/>
  <c r="AA31" i="74"/>
  <c r="AA19" i="74"/>
  <c r="AA7" i="74"/>
  <c r="AB27" i="74"/>
  <c r="AB15" i="74"/>
  <c r="AC35" i="74"/>
  <c r="AC23" i="74"/>
  <c r="AC17" i="74"/>
  <c r="Z34" i="74"/>
  <c r="Z28" i="74"/>
  <c r="Z22" i="74"/>
  <c r="Z16" i="74"/>
  <c r="Z10" i="74"/>
  <c r="AA36" i="74"/>
  <c r="AA30" i="74"/>
  <c r="AA24" i="74"/>
  <c r="AA18" i="74"/>
  <c r="AA12" i="74"/>
  <c r="AB32" i="74"/>
  <c r="AB26" i="74"/>
  <c r="AB20" i="74"/>
  <c r="AB14" i="74"/>
  <c r="AB8" i="74"/>
  <c r="AC34" i="74"/>
  <c r="AC28" i="74"/>
  <c r="AC22" i="74"/>
  <c r="AC16" i="74"/>
  <c r="AC10" i="74"/>
  <c r="Z20" i="74"/>
  <c r="Z8" i="74"/>
  <c r="AA28" i="74"/>
  <c r="AA22" i="74"/>
  <c r="AA10" i="74"/>
  <c r="AB24" i="74"/>
  <c r="AC26" i="74"/>
  <c r="AC14" i="74"/>
  <c r="Z31" i="74"/>
  <c r="Z19" i="74"/>
  <c r="Z7" i="74"/>
  <c r="AA27" i="74"/>
  <c r="AA15" i="74"/>
  <c r="AB29" i="74"/>
  <c r="AB17" i="74"/>
  <c r="AC5" i="74"/>
  <c r="AC25" i="74"/>
  <c r="AC7" i="74"/>
  <c r="Z30" i="74"/>
  <c r="Z18" i="74"/>
  <c r="Z12" i="74"/>
  <c r="AA32" i="74"/>
  <c r="AA14" i="74"/>
  <c r="AB22" i="74"/>
  <c r="Z29" i="74"/>
  <c r="Z17" i="74"/>
  <c r="AA5" i="74"/>
  <c r="AA25" i="74"/>
  <c r="AA13" i="74"/>
  <c r="AB33" i="74"/>
  <c r="AB21" i="74"/>
  <c r="AB9" i="74"/>
  <c r="AC29" i="74"/>
  <c r="AC11" i="74"/>
  <c r="Z33" i="74"/>
  <c r="Z27" i="74"/>
  <c r="Z21" i="74"/>
  <c r="Z15" i="74"/>
  <c r="Z9" i="74"/>
  <c r="AA35" i="74"/>
  <c r="AA29" i="74"/>
  <c r="AA23" i="74"/>
  <c r="AA17" i="74"/>
  <c r="AA11" i="74"/>
  <c r="E60" i="6"/>
  <c r="AB5" i="74"/>
  <c r="AB31" i="74"/>
  <c r="AB25" i="74"/>
  <c r="AB19" i="74"/>
  <c r="AB13" i="74"/>
  <c r="AB7" i="74"/>
  <c r="AC33" i="74"/>
  <c r="AC27" i="74"/>
  <c r="AC21" i="74"/>
  <c r="AC15" i="74"/>
  <c r="AC9" i="74"/>
  <c r="X34" i="74"/>
  <c r="X28" i="74"/>
  <c r="X22" i="74"/>
  <c r="X16" i="74"/>
  <c r="X10" i="74"/>
  <c r="X33" i="74"/>
  <c r="X27" i="74"/>
  <c r="X21" i="74"/>
  <c r="X15" i="74"/>
  <c r="X9" i="74"/>
  <c r="X32" i="74"/>
  <c r="X26" i="74"/>
  <c r="X20" i="74"/>
  <c r="X14" i="74"/>
  <c r="X8" i="74"/>
  <c r="E55" i="6"/>
  <c r="X5" i="74"/>
  <c r="X31" i="74"/>
  <c r="X25" i="74"/>
  <c r="X19" i="74"/>
  <c r="X13" i="74"/>
  <c r="X7" i="74"/>
  <c r="X36" i="74"/>
  <c r="X30" i="74"/>
  <c r="X24" i="74"/>
  <c r="X18" i="74"/>
  <c r="X12" i="74"/>
  <c r="X35" i="74"/>
  <c r="X29" i="74"/>
  <c r="X23" i="74"/>
  <c r="X17" i="74"/>
  <c r="X11" i="74"/>
  <c r="V36" i="74"/>
  <c r="V30" i="74"/>
  <c r="V24" i="74"/>
  <c r="V18" i="74"/>
  <c r="V12" i="74"/>
  <c r="W32" i="74"/>
  <c r="W26" i="74"/>
  <c r="W20" i="74"/>
  <c r="W14" i="74"/>
  <c r="W8" i="74"/>
  <c r="V35" i="74"/>
  <c r="V29" i="74"/>
  <c r="V23" i="74"/>
  <c r="V17" i="74"/>
  <c r="V11" i="74"/>
  <c r="W5" i="74"/>
  <c r="W31" i="74"/>
  <c r="W25" i="74"/>
  <c r="W19" i="74"/>
  <c r="W13" i="74"/>
  <c r="W7" i="74"/>
  <c r="V34" i="74"/>
  <c r="V28" i="74"/>
  <c r="V22" i="74"/>
  <c r="V16" i="74"/>
  <c r="V10" i="74"/>
  <c r="W30" i="74"/>
  <c r="W24" i="74"/>
  <c r="W18" i="74"/>
  <c r="W12" i="74"/>
  <c r="V33" i="74"/>
  <c r="V27" i="74"/>
  <c r="V21" i="74"/>
  <c r="V15" i="74"/>
  <c r="V9" i="74"/>
  <c r="W35" i="74"/>
  <c r="W29" i="74"/>
  <c r="W23" i="74"/>
  <c r="W17" i="74"/>
  <c r="W11" i="74"/>
  <c r="V32" i="74"/>
  <c r="V26" i="74"/>
  <c r="V20" i="74"/>
  <c r="V14" i="74"/>
  <c r="V8" i="74"/>
  <c r="W34" i="74"/>
  <c r="W28" i="74"/>
  <c r="W22" i="74"/>
  <c r="W16" i="74"/>
  <c r="W10" i="74"/>
  <c r="V5" i="74"/>
  <c r="FM36" i="4"/>
  <c r="V31" i="74"/>
  <c r="V25" i="74"/>
  <c r="V19" i="74"/>
  <c r="V13" i="74"/>
  <c r="V7" i="74"/>
  <c r="W33" i="74"/>
  <c r="W27" i="74"/>
  <c r="W21" i="74"/>
  <c r="W15" i="74"/>
  <c r="W9" i="74"/>
  <c r="FS36" i="4"/>
  <c r="FN36" i="4"/>
  <c r="C98" i="6"/>
  <c r="C99" i="6"/>
  <c r="C101" i="6"/>
  <c r="C97" i="6"/>
  <c r="C100" i="6"/>
  <c r="B56" i="6"/>
  <c r="B55" i="6"/>
  <c r="B47" i="6"/>
  <c r="B46" i="6"/>
  <c r="B53" i="6"/>
  <c r="B52" i="6"/>
  <c r="B51" i="6"/>
  <c r="B50" i="6"/>
  <c r="B49" i="6"/>
  <c r="B44" i="6"/>
  <c r="B43" i="6"/>
  <c r="B42" i="6"/>
  <c r="B41" i="6"/>
  <c r="B39" i="6"/>
  <c r="B38" i="6"/>
  <c r="B37" i="6"/>
  <c r="B36" i="6"/>
  <c r="B92" i="6" s="1"/>
  <c r="B33" i="6"/>
  <c r="B32" i="6"/>
  <c r="B31" i="6"/>
  <c r="B30" i="6"/>
  <c r="U6" i="74"/>
  <c r="U36" i="74"/>
  <c r="T6" i="74"/>
  <c r="T36" i="74"/>
  <c r="S6" i="74"/>
  <c r="R6" i="74"/>
  <c r="Q6" i="74"/>
  <c r="P6" i="74"/>
  <c r="O6" i="74"/>
  <c r="N6" i="74"/>
  <c r="M6" i="74"/>
  <c r="L6" i="74"/>
  <c r="K6" i="74"/>
  <c r="D31" i="6"/>
  <c r="E31" i="6" s="1"/>
  <c r="D30" i="6"/>
  <c r="CC36" i="4"/>
  <c r="CB36" i="4"/>
  <c r="BP36" i="4"/>
  <c r="E30" i="6" l="1"/>
  <c r="P32" i="74"/>
  <c r="P26" i="74"/>
  <c r="P20" i="74"/>
  <c r="P14" i="74"/>
  <c r="P8" i="74"/>
  <c r="Q35" i="74"/>
  <c r="Q29" i="74"/>
  <c r="Q23" i="74"/>
  <c r="Q17" i="74"/>
  <c r="Q11" i="74"/>
  <c r="R36" i="74"/>
  <c r="R30" i="74"/>
  <c r="R24" i="74"/>
  <c r="R18" i="74"/>
  <c r="R12" i="74"/>
  <c r="S33" i="74"/>
  <c r="S27" i="74"/>
  <c r="S21" i="74"/>
  <c r="S15" i="74"/>
  <c r="S9" i="74"/>
  <c r="T34" i="74"/>
  <c r="T28" i="74"/>
  <c r="T22" i="74"/>
  <c r="T16" i="74"/>
  <c r="T10" i="74"/>
  <c r="U30" i="74"/>
  <c r="U24" i="74"/>
  <c r="U18" i="74"/>
  <c r="U12" i="74"/>
  <c r="P5" i="74"/>
  <c r="P31" i="74"/>
  <c r="P25" i="74"/>
  <c r="P19" i="74"/>
  <c r="P13" i="74"/>
  <c r="P7" i="74"/>
  <c r="Q34" i="74"/>
  <c r="Q28" i="74"/>
  <c r="Q22" i="74"/>
  <c r="Q16" i="74"/>
  <c r="Q10" i="74"/>
  <c r="R35" i="74"/>
  <c r="R29" i="74"/>
  <c r="R23" i="74"/>
  <c r="R17" i="74"/>
  <c r="R11" i="74"/>
  <c r="E52" i="6"/>
  <c r="S5" i="74"/>
  <c r="S32" i="74"/>
  <c r="S26" i="74"/>
  <c r="S20" i="74"/>
  <c r="S14" i="74"/>
  <c r="S8" i="74"/>
  <c r="T33" i="74"/>
  <c r="T27" i="74"/>
  <c r="T21" i="74"/>
  <c r="T15" i="74"/>
  <c r="T9" i="74"/>
  <c r="U35" i="74"/>
  <c r="U29" i="74"/>
  <c r="U23" i="74"/>
  <c r="U17" i="74"/>
  <c r="U11" i="74"/>
  <c r="P36" i="74"/>
  <c r="P30" i="74"/>
  <c r="P24" i="74"/>
  <c r="P18" i="74"/>
  <c r="P12" i="74"/>
  <c r="Q33" i="74"/>
  <c r="Q27" i="74"/>
  <c r="Q21" i="74"/>
  <c r="Q15" i="74"/>
  <c r="Q9" i="74"/>
  <c r="R34" i="74"/>
  <c r="R28" i="74"/>
  <c r="R22" i="74"/>
  <c r="R16" i="74"/>
  <c r="R10" i="74"/>
  <c r="E53" i="6"/>
  <c r="T5" i="74"/>
  <c r="S31" i="74"/>
  <c r="S25" i="74"/>
  <c r="S19" i="74"/>
  <c r="S13" i="74"/>
  <c r="S7" i="74"/>
  <c r="T32" i="74"/>
  <c r="T26" i="74"/>
  <c r="T20" i="74"/>
  <c r="T14" i="74"/>
  <c r="T8" i="74"/>
  <c r="U34" i="74"/>
  <c r="U28" i="74"/>
  <c r="U22" i="74"/>
  <c r="U16" i="74"/>
  <c r="U10" i="74"/>
  <c r="P35" i="74"/>
  <c r="P29" i="74"/>
  <c r="P23" i="74"/>
  <c r="P17" i="74"/>
  <c r="P11" i="74"/>
  <c r="E50" i="6"/>
  <c r="Q5" i="74"/>
  <c r="Q32" i="74"/>
  <c r="Q26" i="74"/>
  <c r="Q20" i="74"/>
  <c r="Q14" i="74"/>
  <c r="Q8" i="74"/>
  <c r="R33" i="74"/>
  <c r="R27" i="74"/>
  <c r="R21" i="74"/>
  <c r="R15" i="74"/>
  <c r="R9" i="74"/>
  <c r="S36" i="74"/>
  <c r="S30" i="74"/>
  <c r="S24" i="74"/>
  <c r="S18" i="74"/>
  <c r="S12" i="74"/>
  <c r="T31" i="74"/>
  <c r="T25" i="74"/>
  <c r="T19" i="74"/>
  <c r="T13" i="74"/>
  <c r="T7" i="74"/>
  <c r="U33" i="74"/>
  <c r="U27" i="74"/>
  <c r="U21" i="74"/>
  <c r="U15" i="74"/>
  <c r="U9" i="74"/>
  <c r="P34" i="74"/>
  <c r="P28" i="74"/>
  <c r="P22" i="74"/>
  <c r="P16" i="74"/>
  <c r="P10" i="74"/>
  <c r="E51" i="6"/>
  <c r="R5" i="74"/>
  <c r="FI36" i="4"/>
  <c r="Q31" i="74"/>
  <c r="Q25" i="74"/>
  <c r="Q19" i="74"/>
  <c r="Q13" i="74"/>
  <c r="Q7" i="74"/>
  <c r="R32" i="74"/>
  <c r="R26" i="74"/>
  <c r="R20" i="74"/>
  <c r="R14" i="74"/>
  <c r="R8" i="74"/>
  <c r="S35" i="74"/>
  <c r="S29" i="74"/>
  <c r="S23" i="74"/>
  <c r="S17" i="74"/>
  <c r="S11" i="74"/>
  <c r="T30" i="74"/>
  <c r="T24" i="74"/>
  <c r="T18" i="74"/>
  <c r="T12" i="74"/>
  <c r="U32" i="74"/>
  <c r="U26" i="74"/>
  <c r="U20" i="74"/>
  <c r="U14" i="74"/>
  <c r="U8" i="74"/>
  <c r="P33" i="74"/>
  <c r="P27" i="74"/>
  <c r="P21" i="74"/>
  <c r="P15" i="74"/>
  <c r="P9" i="74"/>
  <c r="Q36" i="74"/>
  <c r="Q30" i="74"/>
  <c r="Q24" i="74"/>
  <c r="Q18" i="74"/>
  <c r="Q12" i="74"/>
  <c r="R31" i="74"/>
  <c r="R25" i="74"/>
  <c r="R19" i="74"/>
  <c r="R13" i="74"/>
  <c r="R7" i="74"/>
  <c r="S34" i="74"/>
  <c r="S28" i="74"/>
  <c r="S22" i="74"/>
  <c r="S16" i="74"/>
  <c r="S10" i="74"/>
  <c r="T35" i="74"/>
  <c r="T29" i="74"/>
  <c r="T23" i="74"/>
  <c r="T17" i="74"/>
  <c r="T11" i="74"/>
  <c r="U5" i="74"/>
  <c r="U31" i="74"/>
  <c r="U25" i="74"/>
  <c r="U19" i="74"/>
  <c r="U13" i="74"/>
  <c r="U7" i="74"/>
  <c r="L36" i="74"/>
  <c r="L18" i="74"/>
  <c r="M32" i="74"/>
  <c r="M14" i="74"/>
  <c r="N34" i="74"/>
  <c r="N16" i="74"/>
  <c r="O24" i="74"/>
  <c r="O12" i="74"/>
  <c r="L29" i="74"/>
  <c r="L17" i="74"/>
  <c r="M5" i="74"/>
  <c r="M25" i="74"/>
  <c r="M19" i="74"/>
  <c r="M7" i="74"/>
  <c r="N27" i="74"/>
  <c r="N21" i="74"/>
  <c r="N15" i="74"/>
  <c r="N9" i="74"/>
  <c r="O35" i="74"/>
  <c r="O29" i="74"/>
  <c r="O17" i="74"/>
  <c r="L28" i="74"/>
  <c r="N26" i="74"/>
  <c r="N14" i="74"/>
  <c r="O16" i="74"/>
  <c r="N31" i="74"/>
  <c r="L24" i="74"/>
  <c r="M20" i="74"/>
  <c r="N28" i="74"/>
  <c r="O36" i="74"/>
  <c r="L35" i="74"/>
  <c r="L23" i="74"/>
  <c r="L11" i="74"/>
  <c r="M31" i="74"/>
  <c r="M13" i="74"/>
  <c r="O23" i="74"/>
  <c r="O11" i="74"/>
  <c r="L34" i="74"/>
  <c r="L16" i="74"/>
  <c r="M36" i="74"/>
  <c r="M30" i="74"/>
  <c r="M18" i="74"/>
  <c r="M12" i="74"/>
  <c r="N32" i="74"/>
  <c r="N20" i="74"/>
  <c r="N8" i="74"/>
  <c r="O34" i="74"/>
  <c r="O28" i="74"/>
  <c r="O22" i="74"/>
  <c r="O10" i="74"/>
  <c r="L33" i="74"/>
  <c r="L27" i="74"/>
  <c r="L21" i="74"/>
  <c r="L15" i="74"/>
  <c r="L9" i="74"/>
  <c r="M35" i="74"/>
  <c r="M29" i="74"/>
  <c r="M23" i="74"/>
  <c r="M17" i="74"/>
  <c r="M11" i="74"/>
  <c r="N5" i="74"/>
  <c r="N25" i="74"/>
  <c r="N19" i="74"/>
  <c r="N13" i="74"/>
  <c r="N7" i="74"/>
  <c r="O33" i="74"/>
  <c r="O27" i="74"/>
  <c r="O21" i="74"/>
  <c r="O15" i="74"/>
  <c r="O9" i="74"/>
  <c r="L32" i="74"/>
  <c r="L26" i="74"/>
  <c r="L20" i="74"/>
  <c r="L14" i="74"/>
  <c r="L8" i="74"/>
  <c r="M34" i="74"/>
  <c r="M28" i="74"/>
  <c r="M22" i="74"/>
  <c r="M16" i="74"/>
  <c r="M10" i="74"/>
  <c r="N36" i="74"/>
  <c r="N30" i="74"/>
  <c r="N24" i="74"/>
  <c r="N18" i="74"/>
  <c r="N12" i="74"/>
  <c r="O32" i="74"/>
  <c r="O26" i="74"/>
  <c r="O20" i="74"/>
  <c r="O14" i="74"/>
  <c r="O8" i="74"/>
  <c r="L30" i="74"/>
  <c r="L12" i="74"/>
  <c r="M26" i="74"/>
  <c r="M8" i="74"/>
  <c r="N22" i="74"/>
  <c r="N10" i="74"/>
  <c r="O30" i="74"/>
  <c r="O18" i="74"/>
  <c r="N33" i="74"/>
  <c r="L22" i="74"/>
  <c r="L10" i="74"/>
  <c r="M24" i="74"/>
  <c r="L5" i="74"/>
  <c r="L31" i="74"/>
  <c r="L25" i="74"/>
  <c r="L19" i="74"/>
  <c r="L13" i="74"/>
  <c r="L7" i="74"/>
  <c r="M33" i="74"/>
  <c r="M27" i="74"/>
  <c r="M21" i="74"/>
  <c r="M15" i="74"/>
  <c r="M9" i="74"/>
  <c r="N35" i="74"/>
  <c r="N29" i="74"/>
  <c r="N23" i="74"/>
  <c r="N17" i="74"/>
  <c r="N11" i="74"/>
  <c r="O5" i="74"/>
  <c r="O31" i="74"/>
  <c r="O25" i="74"/>
  <c r="O19" i="74"/>
  <c r="O13" i="74"/>
  <c r="O7" i="74"/>
  <c r="K34" i="74"/>
  <c r="K22" i="74"/>
  <c r="K10" i="74"/>
  <c r="K33" i="74"/>
  <c r="K21" i="74"/>
  <c r="K9" i="74"/>
  <c r="K32" i="74"/>
  <c r="K20" i="74"/>
  <c r="K14" i="74"/>
  <c r="K31" i="74"/>
  <c r="K19" i="74"/>
  <c r="K7" i="74"/>
  <c r="K36" i="74"/>
  <c r="K30" i="74"/>
  <c r="K24" i="74"/>
  <c r="K18" i="74"/>
  <c r="K12" i="74"/>
  <c r="K28" i="74"/>
  <c r="K16" i="74"/>
  <c r="K27" i="74"/>
  <c r="K15" i="74"/>
  <c r="K26" i="74"/>
  <c r="K8" i="74"/>
  <c r="K5" i="74"/>
  <c r="K25" i="74"/>
  <c r="K13" i="74"/>
  <c r="K35" i="74"/>
  <c r="K29" i="74"/>
  <c r="K23" i="74"/>
  <c r="K17" i="74"/>
  <c r="K11" i="74"/>
  <c r="F97" i="74"/>
  <c r="F85" i="74"/>
  <c r="F73" i="74"/>
  <c r="F96" i="74"/>
  <c r="F90" i="74"/>
  <c r="F78" i="74"/>
  <c r="F72" i="74"/>
  <c r="F95" i="74"/>
  <c r="F89" i="74"/>
  <c r="F83" i="74"/>
  <c r="F77" i="74"/>
  <c r="F71" i="74"/>
  <c r="F93" i="74"/>
  <c r="F87" i="74"/>
  <c r="F81" i="74"/>
  <c r="F75" i="74"/>
  <c r="F69" i="74"/>
  <c r="D32" i="6"/>
  <c r="E32" i="6" s="1"/>
  <c r="F98" i="74"/>
  <c r="F92" i="74"/>
  <c r="F86" i="74"/>
  <c r="F80" i="74"/>
  <c r="F74" i="74"/>
  <c r="F68" i="74"/>
  <c r="F91" i="74"/>
  <c r="F79" i="74"/>
  <c r="F84" i="74"/>
  <c r="F94" i="74"/>
  <c r="F88" i="74"/>
  <c r="F82" i="74"/>
  <c r="F76" i="74"/>
  <c r="F70" i="74"/>
  <c r="FL36" i="4"/>
  <c r="FK36" i="4"/>
  <c r="C90" i="6"/>
  <c r="C93" i="6"/>
  <c r="C92" i="6"/>
  <c r="C95" i="6"/>
  <c r="CD36" i="4"/>
  <c r="C94" i="6" l="1"/>
  <c r="A84" i="6"/>
  <c r="C1" i="88"/>
  <c r="C1" i="87"/>
  <c r="C1" i="101"/>
  <c r="C1" i="100"/>
  <c r="C1" i="96"/>
  <c r="C1" i="93"/>
  <c r="C1" i="83"/>
  <c r="C1" i="90"/>
  <c r="C1" i="84"/>
  <c r="C1" i="82"/>
  <c r="C1" i="81"/>
  <c r="C1" i="80"/>
  <c r="H82" i="6"/>
  <c r="H61" i="6"/>
  <c r="H70" i="6"/>
  <c r="H72" i="6"/>
  <c r="H74" i="6"/>
  <c r="H80" i="6"/>
  <c r="H44" i="6"/>
  <c r="H47" i="6"/>
  <c r="H59" i="6"/>
  <c r="H43" i="6"/>
  <c r="D94" i="102"/>
  <c r="H4" i="74"/>
  <c r="D94" i="94"/>
  <c r="D94" i="85"/>
  <c r="D94" i="87"/>
  <c r="D94" i="88"/>
  <c r="D94" i="89"/>
  <c r="D94" i="90"/>
  <c r="D94" i="86"/>
  <c r="D94" i="84"/>
  <c r="D94" i="82"/>
  <c r="E4" i="74"/>
  <c r="D94" i="81"/>
  <c r="D94" i="80"/>
  <c r="D90" i="6"/>
  <c r="BO4" i="4"/>
  <c r="D94" i="6" s="1"/>
  <c r="D98" i="6"/>
  <c r="DO4" i="4"/>
  <c r="D99" i="6" s="1"/>
  <c r="ER4" i="4"/>
  <c r="I4" i="74"/>
  <c r="J4" i="74"/>
  <c r="FA36" i="4"/>
  <c r="D74" i="6"/>
  <c r="E74" i="6" s="1"/>
  <c r="G4" i="74"/>
  <c r="F4" i="74"/>
  <c r="D94" i="101"/>
  <c r="N18" i="41"/>
  <c r="B35" i="4"/>
  <c r="B34" i="4"/>
  <c r="B33" i="4"/>
  <c r="B32" i="4"/>
  <c r="B31" i="4"/>
  <c r="B30" i="4"/>
  <c r="B29" i="4"/>
  <c r="B28" i="4"/>
  <c r="B27" i="4"/>
  <c r="B26" i="4"/>
  <c r="B25" i="4"/>
  <c r="B24" i="4"/>
  <c r="B23" i="4"/>
  <c r="B22" i="4"/>
  <c r="B21" i="4"/>
  <c r="B20" i="4"/>
  <c r="B19" i="4"/>
  <c r="B18" i="4"/>
  <c r="AE19" i="113" s="1"/>
  <c r="B17" i="4"/>
  <c r="AE18" i="113" s="1"/>
  <c r="B16" i="4"/>
  <c r="B15" i="4"/>
  <c r="B14" i="4"/>
  <c r="B13" i="4"/>
  <c r="B12" i="4"/>
  <c r="B10" i="4"/>
  <c r="B9" i="4"/>
  <c r="B8" i="4"/>
  <c r="B7" i="4"/>
  <c r="B6" i="4"/>
  <c r="B5" i="4"/>
  <c r="AE6" i="113" s="1"/>
  <c r="B4" i="4"/>
  <c r="FB36" i="4"/>
  <c r="GI28" i="4"/>
  <c r="GI27" i="4"/>
  <c r="GI26" i="4"/>
  <c r="GI25" i="4"/>
  <c r="GI24" i="4"/>
  <c r="AM1" i="74"/>
  <c r="AH1" i="74"/>
  <c r="B2" i="73"/>
  <c r="B2" i="114" s="1"/>
  <c r="J1" i="6"/>
  <c r="J2" i="6"/>
  <c r="J3" i="6"/>
  <c r="ED36" i="4"/>
  <c r="DP36" i="4"/>
  <c r="FF36" i="4"/>
  <c r="G27" i="6"/>
  <c r="L29" i="6" s="1"/>
  <c r="D27" i="6"/>
  <c r="H41" i="6"/>
  <c r="H46" i="6"/>
  <c r="H67" i="6"/>
  <c r="H68" i="6"/>
  <c r="H71" i="6"/>
  <c r="H73" i="6"/>
  <c r="H76" i="6"/>
  <c r="H77" i="6"/>
  <c r="B29" i="6"/>
  <c r="B90" i="6" s="1"/>
  <c r="G88" i="6"/>
  <c r="D88" i="6"/>
  <c r="E14" i="73"/>
  <c r="C2" i="6"/>
  <c r="A92" i="6"/>
  <c r="A93" i="6"/>
  <c r="A95" i="6"/>
  <c r="A94" i="6"/>
  <c r="A96" i="6"/>
  <c r="A97" i="6"/>
  <c r="A98" i="6"/>
  <c r="A99" i="6"/>
  <c r="A100" i="6"/>
  <c r="A101" i="6"/>
  <c r="A102" i="6"/>
  <c r="A103" i="6"/>
  <c r="B45" i="6"/>
  <c r="B94" i="6" s="1"/>
  <c r="B54" i="6"/>
  <c r="B96" i="6" s="1"/>
  <c r="B57" i="6"/>
  <c r="B97" i="6" s="1"/>
  <c r="B98" i="6"/>
  <c r="B65" i="6"/>
  <c r="B99" i="6" s="1"/>
  <c r="B69" i="6"/>
  <c r="B100" i="6" s="1"/>
  <c r="B75" i="6"/>
  <c r="B101" i="6" s="1"/>
  <c r="B79" i="6"/>
  <c r="B102" i="6" s="1"/>
  <c r="L1" i="74"/>
  <c r="Q1" i="74"/>
  <c r="O1" i="73"/>
  <c r="T1" i="73"/>
  <c r="E6" i="73"/>
  <c r="E7" i="73"/>
  <c r="E8" i="73"/>
  <c r="E9" i="73"/>
  <c r="E10" i="73"/>
  <c r="E11" i="73"/>
  <c r="E12" i="73"/>
  <c r="E13" i="73"/>
  <c r="E15" i="73"/>
  <c r="E16" i="73"/>
  <c r="E17" i="73"/>
  <c r="E18" i="73"/>
  <c r="E19" i="73"/>
  <c r="E20" i="73"/>
  <c r="E21" i="73"/>
  <c r="E22" i="73"/>
  <c r="E23" i="73"/>
  <c r="E24" i="73"/>
  <c r="E25" i="73"/>
  <c r="E26" i="73"/>
  <c r="E27" i="73"/>
  <c r="E28" i="73"/>
  <c r="E29" i="73"/>
  <c r="E30" i="73"/>
  <c r="E31" i="73"/>
  <c r="E32" i="73"/>
  <c r="E33" i="73"/>
  <c r="E34" i="73"/>
  <c r="E35" i="73"/>
  <c r="E36" i="73"/>
  <c r="AT36" i="4"/>
  <c r="AV36" i="4"/>
  <c r="AW36" i="4"/>
  <c r="AX36" i="4"/>
  <c r="AY36" i="4"/>
  <c r="AZ36" i="4"/>
  <c r="BC36" i="4"/>
  <c r="BH36" i="4"/>
  <c r="BI36" i="4"/>
  <c r="BM36" i="4"/>
  <c r="BN36" i="4"/>
  <c r="CE36" i="4"/>
  <c r="CF36" i="4"/>
  <c r="CG36" i="4"/>
  <c r="CH36" i="4"/>
  <c r="CL36" i="4"/>
  <c r="CN36" i="4"/>
  <c r="CO36" i="4"/>
  <c r="CP36" i="4"/>
  <c r="CQ36" i="4"/>
  <c r="CY36" i="4"/>
  <c r="CZ36" i="4"/>
  <c r="DB36" i="4"/>
  <c r="DH36" i="4"/>
  <c r="DI36" i="4"/>
  <c r="DK36" i="4"/>
  <c r="DM36" i="4"/>
  <c r="DN36" i="4"/>
  <c r="DQ36" i="4"/>
  <c r="DR36" i="4"/>
  <c r="DS36" i="4"/>
  <c r="DT36" i="4"/>
  <c r="DU36" i="4"/>
  <c r="DV36" i="4"/>
  <c r="DW36" i="4"/>
  <c r="DY36" i="4"/>
  <c r="DZ36" i="4"/>
  <c r="EA36" i="4"/>
  <c r="EB36" i="4"/>
  <c r="EC36" i="4"/>
  <c r="EJ36" i="4"/>
  <c r="EK36" i="4"/>
  <c r="EL36" i="4"/>
  <c r="EM36" i="4"/>
  <c r="EN36" i="4"/>
  <c r="EO36" i="4"/>
  <c r="EP36" i="4"/>
  <c r="EQ36" i="4"/>
  <c r="FC36" i="4"/>
  <c r="FD36" i="4"/>
  <c r="C1" i="112" l="1"/>
  <c r="B29" i="79"/>
  <c r="C1" i="99"/>
  <c r="B19" i="79"/>
  <c r="C1" i="105"/>
  <c r="B35" i="79"/>
  <c r="C1" i="111"/>
  <c r="B30" i="79"/>
  <c r="C1" i="106"/>
  <c r="B34" i="79"/>
  <c r="C1" i="92"/>
  <c r="B25" i="79"/>
  <c r="C1" i="107"/>
  <c r="B33" i="79"/>
  <c r="C1" i="86"/>
  <c r="B9" i="79"/>
  <c r="C1" i="102"/>
  <c r="B16" i="79"/>
  <c r="C1" i="108"/>
  <c r="B32" i="79"/>
  <c r="C1" i="95"/>
  <c r="B23" i="79"/>
  <c r="C1" i="94"/>
  <c r="B15" i="79"/>
  <c r="C1" i="109"/>
  <c r="B31" i="79"/>
  <c r="C1" i="91"/>
  <c r="B26" i="79"/>
  <c r="C1" i="85"/>
  <c r="B14" i="79"/>
  <c r="C1" i="89"/>
  <c r="B11" i="79"/>
  <c r="C1" i="97"/>
  <c r="B21" i="79"/>
  <c r="C1" i="110"/>
  <c r="B28" i="79"/>
  <c r="C1" i="98"/>
  <c r="B20" i="79"/>
  <c r="AR2" i="114"/>
  <c r="AK2" i="114"/>
  <c r="Y2" i="114"/>
  <c r="M2" i="114"/>
  <c r="AG2" i="114"/>
  <c r="I2" i="114"/>
  <c r="G2" i="114"/>
  <c r="AI2" i="114"/>
  <c r="W2" i="114"/>
  <c r="K2" i="114"/>
  <c r="AQ2" i="114"/>
  <c r="S2" i="114"/>
  <c r="AO2" i="114"/>
  <c r="AC2" i="114"/>
  <c r="Q2" i="114"/>
  <c r="E2" i="114"/>
  <c r="AM2" i="114"/>
  <c r="AA2" i="114"/>
  <c r="O2" i="114"/>
  <c r="U2" i="114"/>
  <c r="AE2" i="114"/>
  <c r="N2" i="114"/>
  <c r="Z2" i="114"/>
  <c r="AL2" i="114"/>
  <c r="P2" i="114"/>
  <c r="AB2" i="114"/>
  <c r="AN2" i="114"/>
  <c r="F2" i="114"/>
  <c r="R2" i="114"/>
  <c r="AD2" i="114"/>
  <c r="H2" i="114"/>
  <c r="AF2" i="114"/>
  <c r="J2" i="114"/>
  <c r="T2" i="114"/>
  <c r="V2" i="114"/>
  <c r="AP2" i="114"/>
  <c r="AH2" i="114"/>
  <c r="L2" i="114"/>
  <c r="X2" i="114"/>
  <c r="AJ2" i="114"/>
  <c r="S2" i="113"/>
  <c r="K2" i="113"/>
  <c r="T2" i="113"/>
  <c r="O2" i="113"/>
  <c r="G2" i="113"/>
  <c r="P2" i="113"/>
  <c r="M2" i="113"/>
  <c r="H2" i="113"/>
  <c r="Q2" i="113"/>
  <c r="R2" i="113"/>
  <c r="L2" i="113"/>
  <c r="I2" i="113"/>
  <c r="J2" i="113"/>
  <c r="E3" i="113"/>
  <c r="C3" i="113"/>
  <c r="N2" i="113"/>
  <c r="B35" i="74"/>
  <c r="B33" i="74"/>
  <c r="AS33" i="74" s="1"/>
  <c r="B31" i="74"/>
  <c r="B30" i="74"/>
  <c r="AS30" i="74" s="1"/>
  <c r="B28" i="74"/>
  <c r="AS28" i="74" s="1"/>
  <c r="AE28" i="113"/>
  <c r="B27" i="74"/>
  <c r="B26" i="74"/>
  <c r="AS26" i="74" s="1"/>
  <c r="B25" i="74"/>
  <c r="AS25" i="74" s="1"/>
  <c r="AE25" i="113"/>
  <c r="B24" i="74"/>
  <c r="B23" i="74"/>
  <c r="AE23" i="113"/>
  <c r="B22" i="74"/>
  <c r="AS22" i="74" s="1"/>
  <c r="B21" i="74"/>
  <c r="B17" i="74"/>
  <c r="B15" i="74"/>
  <c r="AS15" i="74" s="1"/>
  <c r="B14" i="74"/>
  <c r="AE14" i="113"/>
  <c r="B13" i="74"/>
  <c r="AS13" i="74" s="1"/>
  <c r="AE13" i="113"/>
  <c r="B11" i="74"/>
  <c r="AS11" i="74" s="1"/>
  <c r="AE11" i="113"/>
  <c r="B10" i="74"/>
  <c r="B9" i="74"/>
  <c r="AS9" i="74" s="1"/>
  <c r="AE9" i="113"/>
  <c r="B8" i="74"/>
  <c r="AS8" i="74" s="1"/>
  <c r="AE8" i="113"/>
  <c r="B7" i="74"/>
  <c r="AE7" i="113"/>
  <c r="B5" i="74"/>
  <c r="AS5" i="74" s="1"/>
  <c r="I95" i="109"/>
  <c r="I94" i="94"/>
  <c r="I94" i="106"/>
  <c r="I94" i="107"/>
  <c r="I94" i="91"/>
  <c r="I95" i="94"/>
  <c r="I94" i="95"/>
  <c r="I94" i="96"/>
  <c r="I94" i="101"/>
  <c r="I94" i="87"/>
  <c r="I95" i="88"/>
  <c r="I95" i="80"/>
  <c r="I95" i="97"/>
  <c r="I94" i="99"/>
  <c r="I94" i="83"/>
  <c r="I94" i="102"/>
  <c r="I95" i="92"/>
  <c r="I94" i="88"/>
  <c r="I94" i="110"/>
  <c r="I94" i="97"/>
  <c r="I95" i="102"/>
  <c r="I94" i="90"/>
  <c r="I94" i="100"/>
  <c r="I94" i="85"/>
  <c r="I94" i="89"/>
  <c r="I95" i="82"/>
  <c r="I94" i="82"/>
  <c r="I95" i="105"/>
  <c r="I95" i="96"/>
  <c r="I95" i="100"/>
  <c r="I94" i="112"/>
  <c r="I95" i="99"/>
  <c r="I95" i="86"/>
  <c r="I95" i="101"/>
  <c r="I95" i="87"/>
  <c r="I95" i="90"/>
  <c r="I95" i="111"/>
  <c r="I95" i="85"/>
  <c r="I95" i="84"/>
  <c r="I94" i="80"/>
  <c r="I95" i="108"/>
  <c r="I94" i="93"/>
  <c r="I94" i="109"/>
  <c r="I94" i="105"/>
  <c r="I94" i="81"/>
  <c r="I94" i="92"/>
  <c r="I95" i="110"/>
  <c r="I95" i="95"/>
  <c r="I94" i="111"/>
  <c r="I95" i="81"/>
  <c r="I95" i="89"/>
  <c r="I94" i="84"/>
  <c r="I95" i="91"/>
  <c r="I95" i="93"/>
  <c r="I94" i="86"/>
  <c r="I95" i="106"/>
  <c r="I95" i="107"/>
  <c r="I95" i="98"/>
  <c r="I95" i="83"/>
  <c r="I94" i="108"/>
  <c r="I95" i="112"/>
  <c r="I94" i="98"/>
  <c r="I95" i="6"/>
  <c r="I94" i="6"/>
  <c r="E3" i="73"/>
  <c r="D80" i="83"/>
  <c r="E80" i="83" s="1"/>
  <c r="GK27" i="4"/>
  <c r="D80" i="110"/>
  <c r="E80" i="110" s="1"/>
  <c r="GK28" i="4"/>
  <c r="D80" i="91"/>
  <c r="E80" i="91" s="1"/>
  <c r="GK26" i="4"/>
  <c r="D80" i="93"/>
  <c r="E80" i="93" s="1"/>
  <c r="GK24" i="4"/>
  <c r="D80" i="92"/>
  <c r="D84" i="92" s="1"/>
  <c r="E84" i="92" s="1"/>
  <c r="GK25" i="4"/>
  <c r="D84" i="91"/>
  <c r="E84" i="91" s="1"/>
  <c r="E94" i="86"/>
  <c r="D105" i="86"/>
  <c r="D103" i="86"/>
  <c r="E103" i="86" s="1"/>
  <c r="E94" i="101"/>
  <c r="D105" i="101"/>
  <c r="D103" i="101"/>
  <c r="E103" i="101" s="1"/>
  <c r="E94" i="80"/>
  <c r="D103" i="80"/>
  <c r="E103" i="80" s="1"/>
  <c r="D105" i="80"/>
  <c r="E94" i="90"/>
  <c r="D105" i="90"/>
  <c r="D103" i="90"/>
  <c r="E103" i="90" s="1"/>
  <c r="GI4" i="4"/>
  <c r="AR5" i="74" s="1"/>
  <c r="D102" i="6"/>
  <c r="E102" i="6" s="1"/>
  <c r="E94" i="81"/>
  <c r="D105" i="81"/>
  <c r="D103" i="81"/>
  <c r="E103" i="81" s="1"/>
  <c r="E94" i="89"/>
  <c r="D105" i="89"/>
  <c r="D103" i="89"/>
  <c r="E103" i="89" s="1"/>
  <c r="E94" i="102"/>
  <c r="D103" i="102"/>
  <c r="E103" i="102" s="1"/>
  <c r="D105" i="102"/>
  <c r="E94" i="87"/>
  <c r="D105" i="87"/>
  <c r="D103" i="87"/>
  <c r="E103" i="87" s="1"/>
  <c r="I77" i="83"/>
  <c r="I47" i="95"/>
  <c r="I39" i="95"/>
  <c r="I56" i="99"/>
  <c r="I56" i="85"/>
  <c r="I56" i="109"/>
  <c r="I46" i="109"/>
  <c r="I56" i="110"/>
  <c r="I61" i="83"/>
  <c r="I61" i="92"/>
  <c r="I61" i="109"/>
  <c r="I38" i="92"/>
  <c r="I37" i="95"/>
  <c r="I46" i="99"/>
  <c r="I38" i="99"/>
  <c r="I55" i="95"/>
  <c r="I55" i="98"/>
  <c r="I47" i="99"/>
  <c r="I39" i="99"/>
  <c r="I46" i="102"/>
  <c r="I39" i="102"/>
  <c r="I38" i="85"/>
  <c r="I55" i="87"/>
  <c r="I46" i="97"/>
  <c r="I39" i="97"/>
  <c r="I55" i="99"/>
  <c r="I37" i="99"/>
  <c r="I56" i="102"/>
  <c r="I55" i="85"/>
  <c r="I47" i="85"/>
  <c r="I39" i="110"/>
  <c r="I39" i="92"/>
  <c r="I55" i="93"/>
  <c r="I47" i="97"/>
  <c r="I39" i="85"/>
  <c r="I39" i="87"/>
  <c r="I46" i="83"/>
  <c r="I47" i="93"/>
  <c r="I56" i="95"/>
  <c r="I55" i="96"/>
  <c r="I55" i="100"/>
  <c r="I37" i="87"/>
  <c r="I56" i="86"/>
  <c r="I37" i="85"/>
  <c r="I56" i="93"/>
  <c r="I55" i="97"/>
  <c r="I56" i="90"/>
  <c r="I37" i="86"/>
  <c r="I46" i="84"/>
  <c r="I55" i="108"/>
  <c r="I46" i="108"/>
  <c r="I56" i="83"/>
  <c r="I55" i="102"/>
  <c r="I46" i="85"/>
  <c r="I38" i="86"/>
  <c r="I56" i="80"/>
  <c r="I39" i="80"/>
  <c r="I67" i="112"/>
  <c r="I61" i="112"/>
  <c r="I56" i="97"/>
  <c r="I46" i="100"/>
  <c r="I47" i="102"/>
  <c r="I46" i="80"/>
  <c r="I39" i="90"/>
  <c r="I38" i="80"/>
  <c r="I38" i="110"/>
  <c r="I39" i="93"/>
  <c r="I37" i="96"/>
  <c r="I56" i="100"/>
  <c r="I47" i="90"/>
  <c r="I56" i="84"/>
  <c r="I55" i="105"/>
  <c r="I37" i="105"/>
  <c r="I77" i="109"/>
  <c r="I46" i="95"/>
  <c r="I47" i="96"/>
  <c r="I39" i="96"/>
  <c r="I38" i="97"/>
  <c r="I38" i="102"/>
  <c r="I39" i="94"/>
  <c r="I47" i="87"/>
  <c r="I37" i="89"/>
  <c r="I38" i="84"/>
  <c r="I56" i="105"/>
  <c r="I47" i="80"/>
  <c r="I56" i="89"/>
  <c r="I37" i="97"/>
  <c r="I38" i="94"/>
  <c r="I37" i="112"/>
  <c r="I37" i="106"/>
  <c r="I55" i="106"/>
  <c r="I56" i="81"/>
  <c r="I77" i="107"/>
  <c r="I37" i="100"/>
  <c r="I39" i="81"/>
  <c r="I39" i="88"/>
  <c r="I38" i="111"/>
  <c r="I67" i="111"/>
  <c r="I55" i="90"/>
  <c r="I38" i="108"/>
  <c r="I39" i="84"/>
  <c r="I56" i="87"/>
  <c r="I39" i="98"/>
  <c r="I39" i="101"/>
  <c r="I47" i="91"/>
  <c r="I37" i="91"/>
  <c r="I55" i="83"/>
  <c r="I46" i="93"/>
  <c r="I37" i="92"/>
  <c r="I67" i="109"/>
  <c r="I39" i="83"/>
  <c r="I37" i="83"/>
  <c r="I90" i="105"/>
  <c r="I71" i="105"/>
  <c r="I31" i="105"/>
  <c r="I42" i="105"/>
  <c r="I52" i="105"/>
  <c r="I100" i="105"/>
  <c r="I90" i="106"/>
  <c r="I71" i="106"/>
  <c r="I31" i="106"/>
  <c r="I42" i="106"/>
  <c r="I52" i="106"/>
  <c r="I76" i="106"/>
  <c r="I96" i="106"/>
  <c r="I102" i="106"/>
  <c r="I80" i="107"/>
  <c r="I64" i="107"/>
  <c r="I33" i="107"/>
  <c r="I44" i="107"/>
  <c r="I58" i="107"/>
  <c r="I76" i="107"/>
  <c r="I96" i="107"/>
  <c r="I102" i="107"/>
  <c r="I103" i="108"/>
  <c r="I84" i="108" s="1"/>
  <c r="I72" i="108"/>
  <c r="I30" i="108"/>
  <c r="I41" i="108"/>
  <c r="I51" i="108"/>
  <c r="I60" i="108"/>
  <c r="I76" i="108"/>
  <c r="I96" i="108"/>
  <c r="I102" i="108"/>
  <c r="I80" i="109"/>
  <c r="I64" i="109"/>
  <c r="I33" i="109"/>
  <c r="I44" i="109"/>
  <c r="I58" i="109"/>
  <c r="I76" i="109"/>
  <c r="I96" i="109"/>
  <c r="I102" i="109"/>
  <c r="I80" i="111"/>
  <c r="I64" i="111"/>
  <c r="I33" i="111"/>
  <c r="I44" i="111"/>
  <c r="I58" i="111"/>
  <c r="I76" i="111"/>
  <c r="I96" i="111"/>
  <c r="I102" i="111"/>
  <c r="I80" i="112"/>
  <c r="I64" i="112"/>
  <c r="I33" i="112"/>
  <c r="I44" i="112"/>
  <c r="I58" i="112"/>
  <c r="I76" i="112"/>
  <c r="I96" i="112"/>
  <c r="I102" i="112"/>
  <c r="I80" i="110"/>
  <c r="I64" i="110"/>
  <c r="I33" i="110"/>
  <c r="I44" i="110"/>
  <c r="I58" i="110"/>
  <c r="I76" i="110"/>
  <c r="I96" i="110"/>
  <c r="I102" i="110"/>
  <c r="I80" i="83"/>
  <c r="I64" i="83"/>
  <c r="I33" i="83"/>
  <c r="I44" i="83"/>
  <c r="I58" i="83"/>
  <c r="I76" i="83"/>
  <c r="I96" i="83"/>
  <c r="I102" i="83"/>
  <c r="I80" i="91"/>
  <c r="I64" i="91"/>
  <c r="I33" i="91"/>
  <c r="I44" i="91"/>
  <c r="I58" i="91"/>
  <c r="I76" i="91"/>
  <c r="I96" i="91"/>
  <c r="I102" i="91"/>
  <c r="I103" i="92"/>
  <c r="I84" i="92" s="1"/>
  <c r="I72" i="92"/>
  <c r="I30" i="92"/>
  <c r="I41" i="92"/>
  <c r="I51" i="92"/>
  <c r="I60" i="92"/>
  <c r="I78" i="92"/>
  <c r="I93" i="92"/>
  <c r="I99" i="92"/>
  <c r="I90" i="93"/>
  <c r="I71" i="93"/>
  <c r="I31" i="93"/>
  <c r="I42" i="93"/>
  <c r="I52" i="93"/>
  <c r="I93" i="93"/>
  <c r="I99" i="93"/>
  <c r="I90" i="95"/>
  <c r="I71" i="95"/>
  <c r="I31" i="95"/>
  <c r="I42" i="95"/>
  <c r="I52" i="95"/>
  <c r="I93" i="95"/>
  <c r="I99" i="95"/>
  <c r="I90" i="96"/>
  <c r="I71" i="96"/>
  <c r="I31" i="96"/>
  <c r="I42" i="96"/>
  <c r="I52" i="96"/>
  <c r="I93" i="96"/>
  <c r="I99" i="96"/>
  <c r="I74" i="97"/>
  <c r="I63" i="97"/>
  <c r="I34" i="97"/>
  <c r="I49" i="97"/>
  <c r="I59" i="97"/>
  <c r="I66" i="97"/>
  <c r="I76" i="97"/>
  <c r="I96" i="97"/>
  <c r="I102" i="97"/>
  <c r="I90" i="98"/>
  <c r="I71" i="98"/>
  <c r="I31" i="98"/>
  <c r="I42" i="98"/>
  <c r="I52" i="98"/>
  <c r="I93" i="98"/>
  <c r="I99" i="98"/>
  <c r="I90" i="99"/>
  <c r="I71" i="99"/>
  <c r="I31" i="99"/>
  <c r="I42" i="99"/>
  <c r="I52" i="99"/>
  <c r="I93" i="99"/>
  <c r="I99" i="99"/>
  <c r="I90" i="100"/>
  <c r="I71" i="100"/>
  <c r="I31" i="100"/>
  <c r="I42" i="100"/>
  <c r="I52" i="100"/>
  <c r="I93" i="100"/>
  <c r="I99" i="100"/>
  <c r="I90" i="101"/>
  <c r="I71" i="101"/>
  <c r="I31" i="101"/>
  <c r="I42" i="101"/>
  <c r="I52" i="101"/>
  <c r="I93" i="101"/>
  <c r="I99" i="101"/>
  <c r="I74" i="102"/>
  <c r="I63" i="102"/>
  <c r="I34" i="102"/>
  <c r="I49" i="102"/>
  <c r="I59" i="102"/>
  <c r="I66" i="102"/>
  <c r="I76" i="102"/>
  <c r="I96" i="102"/>
  <c r="I102" i="102"/>
  <c r="I90" i="94"/>
  <c r="I71" i="94"/>
  <c r="I31" i="94"/>
  <c r="I42" i="94"/>
  <c r="I52" i="94"/>
  <c r="I93" i="94"/>
  <c r="I99" i="94"/>
  <c r="I74" i="85"/>
  <c r="I63" i="85"/>
  <c r="I34" i="85"/>
  <c r="I49" i="85"/>
  <c r="I59" i="85"/>
  <c r="I66" i="85"/>
  <c r="I76" i="85"/>
  <c r="I96" i="85"/>
  <c r="I102" i="85"/>
  <c r="I90" i="87"/>
  <c r="I71" i="87"/>
  <c r="I31" i="87"/>
  <c r="I42" i="87"/>
  <c r="I52" i="87"/>
  <c r="I93" i="87"/>
  <c r="I99" i="87"/>
  <c r="I90" i="88"/>
  <c r="I71" i="88"/>
  <c r="I31" i="88"/>
  <c r="I42" i="88"/>
  <c r="I52" i="88"/>
  <c r="I93" i="88"/>
  <c r="I99" i="88"/>
  <c r="I90" i="89"/>
  <c r="I71" i="89"/>
  <c r="I31" i="89"/>
  <c r="I42" i="89"/>
  <c r="I52" i="89"/>
  <c r="I93" i="89"/>
  <c r="I99" i="89"/>
  <c r="I90" i="90"/>
  <c r="I71" i="90"/>
  <c r="I31" i="90"/>
  <c r="I42" i="90"/>
  <c r="I52" i="90"/>
  <c r="I93" i="90"/>
  <c r="I99" i="90"/>
  <c r="I90" i="86"/>
  <c r="I71" i="86"/>
  <c r="I31" i="86"/>
  <c r="I42" i="86"/>
  <c r="I52" i="86"/>
  <c r="I93" i="86"/>
  <c r="I99" i="86"/>
  <c r="I90" i="84"/>
  <c r="I71" i="84"/>
  <c r="I31" i="84"/>
  <c r="I42" i="84"/>
  <c r="I52" i="84"/>
  <c r="I93" i="84"/>
  <c r="I99" i="84"/>
  <c r="I101" i="82"/>
  <c r="I78" i="82"/>
  <c r="I61" i="82"/>
  <c r="I72" i="82"/>
  <c r="I59" i="82"/>
  <c r="I49" i="82"/>
  <c r="I35" i="82"/>
  <c r="I47" i="82"/>
  <c r="I38" i="82"/>
  <c r="I90" i="82"/>
  <c r="I74" i="81"/>
  <c r="I63" i="81"/>
  <c r="I34" i="81"/>
  <c r="I49" i="81"/>
  <c r="I59" i="81"/>
  <c r="I66" i="81"/>
  <c r="I76" i="81"/>
  <c r="I96" i="81"/>
  <c r="I102" i="81"/>
  <c r="I74" i="80"/>
  <c r="I63" i="80"/>
  <c r="I34" i="80"/>
  <c r="I49" i="80"/>
  <c r="I59" i="80"/>
  <c r="I66" i="80"/>
  <c r="I76" i="80"/>
  <c r="I96" i="80"/>
  <c r="I102" i="80"/>
  <c r="I46" i="88"/>
  <c r="I46" i="94"/>
  <c r="I38" i="112"/>
  <c r="I55" i="112"/>
  <c r="I39" i="106"/>
  <c r="I46" i="101"/>
  <c r="I55" i="107"/>
  <c r="I38" i="89"/>
  <c r="I61" i="106"/>
  <c r="I46" i="86"/>
  <c r="I55" i="89"/>
  <c r="I56" i="111"/>
  <c r="I55" i="80"/>
  <c r="I47" i="108"/>
  <c r="I61" i="108"/>
  <c r="I55" i="84"/>
  <c r="I46" i="98"/>
  <c r="I47" i="86"/>
  <c r="I37" i="101"/>
  <c r="I55" i="91"/>
  <c r="I55" i="109"/>
  <c r="I38" i="96"/>
  <c r="I61" i="105"/>
  <c r="I67" i="83"/>
  <c r="I47" i="92"/>
  <c r="I47" i="110"/>
  <c r="I67" i="110"/>
  <c r="I80" i="105"/>
  <c r="I64" i="105"/>
  <c r="I33" i="105"/>
  <c r="I44" i="105"/>
  <c r="I58" i="105"/>
  <c r="I76" i="105"/>
  <c r="I96" i="105"/>
  <c r="I102" i="105"/>
  <c r="I80" i="106"/>
  <c r="I64" i="106"/>
  <c r="I33" i="106"/>
  <c r="I44" i="106"/>
  <c r="I58" i="106"/>
  <c r="I92" i="106"/>
  <c r="I98" i="106"/>
  <c r="I73" i="107"/>
  <c r="I35" i="107"/>
  <c r="I50" i="107"/>
  <c r="I66" i="107"/>
  <c r="I92" i="107"/>
  <c r="I98" i="107"/>
  <c r="I70" i="108"/>
  <c r="I32" i="108"/>
  <c r="I43" i="108"/>
  <c r="I53" i="108"/>
  <c r="I68" i="108"/>
  <c r="I92" i="108"/>
  <c r="I98" i="108"/>
  <c r="I73" i="109"/>
  <c r="I35" i="109"/>
  <c r="I50" i="109"/>
  <c r="I66" i="109"/>
  <c r="I92" i="109"/>
  <c r="I61" i="107"/>
  <c r="I38" i="88"/>
  <c r="I55" i="94"/>
  <c r="I39" i="112"/>
  <c r="I56" i="112"/>
  <c r="I56" i="106"/>
  <c r="I47" i="105"/>
  <c r="I56" i="107"/>
  <c r="I37" i="81"/>
  <c r="I55" i="81"/>
  <c r="I56" i="88"/>
  <c r="I61" i="111"/>
  <c r="I46" i="111"/>
  <c r="I38" i="101"/>
  <c r="I67" i="108"/>
  <c r="I47" i="84"/>
  <c r="I37" i="102"/>
  <c r="I47" i="98"/>
  <c r="I55" i="86"/>
  <c r="I56" i="101"/>
  <c r="I46" i="91"/>
  <c r="I77" i="110"/>
  <c r="I46" i="96"/>
  <c r="I67" i="105"/>
  <c r="I47" i="83"/>
  <c r="I46" i="92"/>
  <c r="I37" i="110"/>
  <c r="I46" i="110"/>
  <c r="I82" i="105"/>
  <c r="N82" i="105" s="1"/>
  <c r="I70" i="105"/>
  <c r="I32" i="105"/>
  <c r="I43" i="105"/>
  <c r="I53" i="105"/>
  <c r="I68" i="105"/>
  <c r="I101" i="105"/>
  <c r="I82" i="106"/>
  <c r="N82" i="106" s="1"/>
  <c r="I70" i="106"/>
  <c r="I32" i="106"/>
  <c r="I43" i="106"/>
  <c r="I53" i="106"/>
  <c r="I68" i="106"/>
  <c r="I91" i="106"/>
  <c r="I97" i="106"/>
  <c r="I74" i="107"/>
  <c r="I63" i="107"/>
  <c r="I34" i="107"/>
  <c r="I49" i="107"/>
  <c r="I59" i="107"/>
  <c r="I91" i="107"/>
  <c r="I97" i="107"/>
  <c r="I90" i="108"/>
  <c r="I71" i="108"/>
  <c r="I31" i="108"/>
  <c r="I42" i="108"/>
  <c r="I52" i="108"/>
  <c r="I91" i="108"/>
  <c r="I97" i="108"/>
  <c r="I74" i="109"/>
  <c r="I63" i="109"/>
  <c r="I34" i="109"/>
  <c r="I49" i="109"/>
  <c r="I59" i="109"/>
  <c r="I91" i="109"/>
  <c r="I97" i="109"/>
  <c r="I74" i="111"/>
  <c r="I63" i="111"/>
  <c r="I34" i="111"/>
  <c r="I49" i="111"/>
  <c r="I59" i="111"/>
  <c r="I91" i="111"/>
  <c r="I97" i="111"/>
  <c r="I74" i="112"/>
  <c r="I63" i="112"/>
  <c r="I34" i="112"/>
  <c r="I49" i="112"/>
  <c r="I59" i="112"/>
  <c r="I91" i="112"/>
  <c r="I97" i="112"/>
  <c r="I74" i="110"/>
  <c r="I63" i="110"/>
  <c r="I34" i="110"/>
  <c r="I49" i="110"/>
  <c r="I59" i="110"/>
  <c r="I91" i="110"/>
  <c r="I97" i="110"/>
  <c r="I74" i="83"/>
  <c r="I63" i="83"/>
  <c r="I34" i="83"/>
  <c r="I49" i="83"/>
  <c r="I59" i="83"/>
  <c r="I91" i="83"/>
  <c r="I97" i="83"/>
  <c r="I74" i="91"/>
  <c r="I63" i="91"/>
  <c r="I34" i="91"/>
  <c r="I49" i="91"/>
  <c r="I59" i="91"/>
  <c r="I91" i="91"/>
  <c r="I97" i="91"/>
  <c r="I90" i="92"/>
  <c r="I71" i="92"/>
  <c r="I31" i="92"/>
  <c r="I42" i="92"/>
  <c r="I52" i="92"/>
  <c r="I100" i="92"/>
  <c r="I82" i="93"/>
  <c r="N82" i="93" s="1"/>
  <c r="I70" i="93"/>
  <c r="I32" i="93"/>
  <c r="I43" i="93"/>
  <c r="I53" i="93"/>
  <c r="I61" i="93"/>
  <c r="I68" i="93"/>
  <c r="I78" i="93"/>
  <c r="I100" i="93"/>
  <c r="I82" i="95"/>
  <c r="N82" i="95" s="1"/>
  <c r="I70" i="95"/>
  <c r="I32" i="95"/>
  <c r="I43" i="95"/>
  <c r="I53" i="95"/>
  <c r="I61" i="95"/>
  <c r="I68" i="95"/>
  <c r="I78" i="95"/>
  <c r="I100" i="95"/>
  <c r="I82" i="96"/>
  <c r="N82" i="96" s="1"/>
  <c r="I70" i="96"/>
  <c r="I32" i="96"/>
  <c r="I43" i="96"/>
  <c r="I53" i="96"/>
  <c r="I61" i="96"/>
  <c r="I68" i="96"/>
  <c r="I78" i="96"/>
  <c r="I100" i="96"/>
  <c r="I73" i="97"/>
  <c r="I35" i="97"/>
  <c r="I50" i="97"/>
  <c r="I91" i="97"/>
  <c r="I97" i="97"/>
  <c r="I82" i="98"/>
  <c r="N82" i="98" s="1"/>
  <c r="I70" i="98"/>
  <c r="I32" i="98"/>
  <c r="I43" i="98"/>
  <c r="I53" i="98"/>
  <c r="I61" i="98"/>
  <c r="I68" i="98"/>
  <c r="I78" i="98"/>
  <c r="I100" i="98"/>
  <c r="I82" i="99"/>
  <c r="N82" i="99" s="1"/>
  <c r="I70" i="99"/>
  <c r="I32" i="99"/>
  <c r="I43" i="99"/>
  <c r="I53" i="99"/>
  <c r="I61" i="99"/>
  <c r="I68" i="99"/>
  <c r="I78" i="99"/>
  <c r="I100" i="99"/>
  <c r="I82" i="100"/>
  <c r="N82" i="100" s="1"/>
  <c r="I70" i="100"/>
  <c r="I32" i="100"/>
  <c r="I43" i="100"/>
  <c r="I53" i="100"/>
  <c r="I61" i="100"/>
  <c r="I68" i="100"/>
  <c r="I78" i="100"/>
  <c r="I100" i="100"/>
  <c r="I82" i="101"/>
  <c r="I70" i="101"/>
  <c r="I32" i="101"/>
  <c r="I43" i="101"/>
  <c r="I53" i="101"/>
  <c r="I61" i="101"/>
  <c r="I68" i="101"/>
  <c r="I78" i="101"/>
  <c r="I100" i="101"/>
  <c r="I73" i="102"/>
  <c r="I35" i="102"/>
  <c r="I50" i="102"/>
  <c r="I91" i="102"/>
  <c r="I97" i="102"/>
  <c r="I82" i="94"/>
  <c r="I70" i="94"/>
  <c r="I32" i="94"/>
  <c r="I43" i="94"/>
  <c r="I53" i="94"/>
  <c r="I61" i="94"/>
  <c r="I68" i="94"/>
  <c r="I78" i="94"/>
  <c r="I100" i="94"/>
  <c r="I73" i="85"/>
  <c r="I35" i="85"/>
  <c r="I50" i="85"/>
  <c r="I91" i="85"/>
  <c r="I97" i="85"/>
  <c r="I82" i="87"/>
  <c r="I70" i="87"/>
  <c r="I32" i="87"/>
  <c r="I43" i="87"/>
  <c r="I53" i="87"/>
  <c r="I61" i="87"/>
  <c r="I68" i="87"/>
  <c r="I78" i="87"/>
  <c r="I100" i="87"/>
  <c r="I82" i="88"/>
  <c r="I70" i="88"/>
  <c r="I32" i="88"/>
  <c r="I43" i="88"/>
  <c r="I53" i="88"/>
  <c r="I61" i="88"/>
  <c r="I68" i="88"/>
  <c r="I78" i="88"/>
  <c r="I100" i="88"/>
  <c r="I82" i="89"/>
  <c r="I70" i="89"/>
  <c r="I32" i="89"/>
  <c r="I43" i="89"/>
  <c r="I53" i="89"/>
  <c r="I61" i="89"/>
  <c r="I68" i="89"/>
  <c r="I78" i="89"/>
  <c r="I100" i="89"/>
  <c r="I82" i="90"/>
  <c r="I70" i="90"/>
  <c r="I32" i="90"/>
  <c r="I43" i="90"/>
  <c r="I53" i="90"/>
  <c r="I61" i="90"/>
  <c r="I68" i="90"/>
  <c r="I78" i="90"/>
  <c r="I100" i="90"/>
  <c r="I82" i="86"/>
  <c r="I70" i="86"/>
  <c r="I32" i="86"/>
  <c r="I43" i="86"/>
  <c r="I53" i="86"/>
  <c r="I61" i="86"/>
  <c r="I68" i="86"/>
  <c r="I78" i="86"/>
  <c r="I100" i="86"/>
  <c r="I82" i="84"/>
  <c r="I70" i="84"/>
  <c r="I32" i="84"/>
  <c r="I43" i="84"/>
  <c r="I53" i="84"/>
  <c r="I61" i="84"/>
  <c r="I68" i="84"/>
  <c r="I78" i="84"/>
  <c r="I100" i="84"/>
  <c r="I100" i="82"/>
  <c r="I77" i="82"/>
  <c r="I103" i="82"/>
  <c r="I84" i="82" s="1"/>
  <c r="I71" i="82"/>
  <c r="I58" i="82"/>
  <c r="I30" i="82"/>
  <c r="I41" i="82"/>
  <c r="I55" i="82"/>
  <c r="I39" i="82"/>
  <c r="I73" i="81"/>
  <c r="I35" i="81"/>
  <c r="I50" i="81"/>
  <c r="I91" i="81"/>
  <c r="I97" i="81"/>
  <c r="I73" i="80"/>
  <c r="I35" i="80"/>
  <c r="I50" i="80"/>
  <c r="I91" i="80"/>
  <c r="I97" i="80"/>
  <c r="I47" i="81"/>
  <c r="I55" i="88"/>
  <c r="I56" i="94"/>
  <c r="I46" i="112"/>
  <c r="I38" i="106"/>
  <c r="I39" i="107"/>
  <c r="I67" i="107"/>
  <c r="I47" i="100"/>
  <c r="I67" i="106"/>
  <c r="I46" i="89"/>
  <c r="I47" i="111"/>
  <c r="I37" i="84"/>
  <c r="I37" i="108"/>
  <c r="I77" i="108"/>
  <c r="I37" i="90"/>
  <c r="I38" i="98"/>
  <c r="I39" i="86"/>
  <c r="I77" i="91"/>
  <c r="I67" i="91"/>
  <c r="I77" i="105"/>
  <c r="I56" i="96"/>
  <c r="I39" i="105"/>
  <c r="I55" i="110"/>
  <c r="I55" i="92"/>
  <c r="I38" i="109"/>
  <c r="I37" i="109"/>
  <c r="I74" i="105"/>
  <c r="I63" i="105"/>
  <c r="I34" i="105"/>
  <c r="I49" i="105"/>
  <c r="I59" i="105"/>
  <c r="I91" i="105"/>
  <c r="I97" i="105"/>
  <c r="I74" i="106"/>
  <c r="I63" i="106"/>
  <c r="I34" i="106"/>
  <c r="I49" i="106"/>
  <c r="I59" i="106"/>
  <c r="I78" i="106"/>
  <c r="I93" i="106"/>
  <c r="I99" i="106"/>
  <c r="I103" i="107"/>
  <c r="I84" i="107" s="1"/>
  <c r="I72" i="107"/>
  <c r="I30" i="107"/>
  <c r="I41" i="107"/>
  <c r="I51" i="107"/>
  <c r="I60" i="107"/>
  <c r="I78" i="107"/>
  <c r="I93" i="107"/>
  <c r="I99" i="107"/>
  <c r="I80" i="108"/>
  <c r="I64" i="108"/>
  <c r="I33" i="108"/>
  <c r="I44" i="108"/>
  <c r="I58" i="108"/>
  <c r="I78" i="108"/>
  <c r="I93" i="108"/>
  <c r="I99" i="108"/>
  <c r="I103" i="109"/>
  <c r="I84" i="109" s="1"/>
  <c r="I72" i="109"/>
  <c r="I30" i="109"/>
  <c r="I41" i="109"/>
  <c r="I51" i="109"/>
  <c r="I60" i="109"/>
  <c r="I78" i="109"/>
  <c r="I93" i="109"/>
  <c r="I99" i="109"/>
  <c r="I103" i="111"/>
  <c r="I84" i="111" s="1"/>
  <c r="I72" i="111"/>
  <c r="I30" i="111"/>
  <c r="I41" i="111"/>
  <c r="I51" i="111"/>
  <c r="I60" i="111"/>
  <c r="I78" i="111"/>
  <c r="I93" i="111"/>
  <c r="I99" i="111"/>
  <c r="I103" i="112"/>
  <c r="I84" i="112" s="1"/>
  <c r="I72" i="112"/>
  <c r="I30" i="112"/>
  <c r="I41" i="112"/>
  <c r="I51" i="112"/>
  <c r="I60" i="112"/>
  <c r="I78" i="112"/>
  <c r="I93" i="112"/>
  <c r="I99" i="112"/>
  <c r="I103" i="110"/>
  <c r="I84" i="110" s="1"/>
  <c r="I72" i="110"/>
  <c r="I30" i="110"/>
  <c r="I41" i="110"/>
  <c r="I51" i="110"/>
  <c r="I60" i="110"/>
  <c r="I78" i="110"/>
  <c r="I93" i="110"/>
  <c r="I99" i="110"/>
  <c r="I103" i="83"/>
  <c r="I84" i="83" s="1"/>
  <c r="I72" i="83"/>
  <c r="I30" i="83"/>
  <c r="I41" i="83"/>
  <c r="I51" i="83"/>
  <c r="I60" i="83"/>
  <c r="I78" i="83"/>
  <c r="I93" i="83"/>
  <c r="I99" i="83"/>
  <c r="I103" i="91"/>
  <c r="I84" i="91" s="1"/>
  <c r="I72" i="91"/>
  <c r="I30" i="91"/>
  <c r="I41" i="91"/>
  <c r="I51" i="91"/>
  <c r="I60" i="91"/>
  <c r="I78" i="91"/>
  <c r="I93" i="91"/>
  <c r="I99" i="91"/>
  <c r="I80" i="92"/>
  <c r="I64" i="92"/>
  <c r="I33" i="92"/>
  <c r="I44" i="92"/>
  <c r="I58" i="92"/>
  <c r="I76" i="92"/>
  <c r="I96" i="92"/>
  <c r="I102" i="92"/>
  <c r="I74" i="93"/>
  <c r="I63" i="93"/>
  <c r="I34" i="93"/>
  <c r="I49" i="93"/>
  <c r="I59" i="93"/>
  <c r="I66" i="93"/>
  <c r="I76" i="93"/>
  <c r="I96" i="93"/>
  <c r="I102" i="93"/>
  <c r="I74" i="95"/>
  <c r="I63" i="95"/>
  <c r="I34" i="95"/>
  <c r="I49" i="95"/>
  <c r="I59" i="95"/>
  <c r="I66" i="95"/>
  <c r="I76" i="95"/>
  <c r="I96" i="95"/>
  <c r="I102" i="95"/>
  <c r="I74" i="96"/>
  <c r="I63" i="96"/>
  <c r="I34" i="96"/>
  <c r="I49" i="96"/>
  <c r="I59" i="96"/>
  <c r="I66" i="96"/>
  <c r="I76" i="96"/>
  <c r="I96" i="96"/>
  <c r="I102" i="96"/>
  <c r="I90" i="97"/>
  <c r="I71" i="97"/>
  <c r="I31" i="97"/>
  <c r="I42" i="97"/>
  <c r="I52" i="97"/>
  <c r="I93" i="97"/>
  <c r="I99" i="97"/>
  <c r="I74" i="98"/>
  <c r="I63" i="98"/>
  <c r="I34" i="98"/>
  <c r="I49" i="98"/>
  <c r="I59" i="98"/>
  <c r="I66" i="98"/>
  <c r="I76" i="98"/>
  <c r="I96" i="98"/>
  <c r="I102" i="98"/>
  <c r="I74" i="99"/>
  <c r="I63" i="99"/>
  <c r="I34" i="99"/>
  <c r="I49" i="99"/>
  <c r="I59" i="99"/>
  <c r="I66" i="99"/>
  <c r="I76" i="99"/>
  <c r="I96" i="99"/>
  <c r="I102" i="99"/>
  <c r="I74" i="100"/>
  <c r="I63" i="100"/>
  <c r="I34" i="100"/>
  <c r="I49" i="100"/>
  <c r="I59" i="100"/>
  <c r="I66" i="100"/>
  <c r="I76" i="100"/>
  <c r="I96" i="100"/>
  <c r="I102" i="100"/>
  <c r="I74" i="101"/>
  <c r="I63" i="101"/>
  <c r="I34" i="101"/>
  <c r="I49" i="101"/>
  <c r="I59" i="101"/>
  <c r="I66" i="101"/>
  <c r="I76" i="101"/>
  <c r="I96" i="101"/>
  <c r="I102" i="101"/>
  <c r="I90" i="102"/>
  <c r="I71" i="102"/>
  <c r="I31" i="102"/>
  <c r="I42" i="102"/>
  <c r="I52" i="102"/>
  <c r="I93" i="102"/>
  <c r="I99" i="102"/>
  <c r="I74" i="94"/>
  <c r="I63" i="94"/>
  <c r="I34" i="94"/>
  <c r="I49" i="94"/>
  <c r="I59" i="94"/>
  <c r="I66" i="94"/>
  <c r="I76" i="94"/>
  <c r="I96" i="94"/>
  <c r="I102" i="94"/>
  <c r="I90" i="85"/>
  <c r="I71" i="85"/>
  <c r="I31" i="85"/>
  <c r="I42" i="85"/>
  <c r="I52" i="85"/>
  <c r="I93" i="85"/>
  <c r="I99" i="85"/>
  <c r="I74" i="87"/>
  <c r="I63" i="87"/>
  <c r="I34" i="87"/>
  <c r="I49" i="87"/>
  <c r="I59" i="87"/>
  <c r="I66" i="87"/>
  <c r="I76" i="87"/>
  <c r="I96" i="87"/>
  <c r="I102" i="87"/>
  <c r="I74" i="88"/>
  <c r="I63" i="88"/>
  <c r="I34" i="88"/>
  <c r="I49" i="88"/>
  <c r="I59" i="88"/>
  <c r="I66" i="88"/>
  <c r="I76" i="88"/>
  <c r="I96" i="88"/>
  <c r="I102" i="88"/>
  <c r="I74" i="89"/>
  <c r="I63" i="89"/>
  <c r="I34" i="89"/>
  <c r="I49" i="89"/>
  <c r="I59" i="89"/>
  <c r="I66" i="89"/>
  <c r="I76" i="89"/>
  <c r="I96" i="89"/>
  <c r="I102" i="89"/>
  <c r="I74" i="90"/>
  <c r="I63" i="90"/>
  <c r="I34" i="90"/>
  <c r="I49" i="90"/>
  <c r="I59" i="90"/>
  <c r="I66" i="90"/>
  <c r="I76" i="90"/>
  <c r="I96" i="90"/>
  <c r="I102" i="90"/>
  <c r="I74" i="86"/>
  <c r="I63" i="86"/>
  <c r="I34" i="86"/>
  <c r="I49" i="86"/>
  <c r="I59" i="86"/>
  <c r="I66" i="86"/>
  <c r="I76" i="86"/>
  <c r="I96" i="86"/>
  <c r="I102" i="86"/>
  <c r="I74" i="84"/>
  <c r="I63" i="84"/>
  <c r="I34" i="84"/>
  <c r="I49" i="84"/>
  <c r="I59" i="84"/>
  <c r="I66" i="84"/>
  <c r="I76" i="84"/>
  <c r="I96" i="84"/>
  <c r="I102" i="84"/>
  <c r="I98" i="82"/>
  <c r="I92" i="82"/>
  <c r="I68" i="82"/>
  <c r="I80" i="82"/>
  <c r="I64" i="82"/>
  <c r="I52" i="82"/>
  <c r="I32" i="82"/>
  <c r="I43" i="82"/>
  <c r="I90" i="81"/>
  <c r="I71" i="81"/>
  <c r="I31" i="81"/>
  <c r="I42" i="81"/>
  <c r="I52" i="81"/>
  <c r="I93" i="81"/>
  <c r="I99" i="81"/>
  <c r="I90" i="80"/>
  <c r="I71" i="80"/>
  <c r="I31" i="80"/>
  <c r="I42" i="80"/>
  <c r="I52" i="80"/>
  <c r="I93" i="80"/>
  <c r="I99" i="80"/>
  <c r="I46" i="81"/>
  <c r="I47" i="88"/>
  <c r="I47" i="94"/>
  <c r="I77" i="112"/>
  <c r="I37" i="107"/>
  <c r="I46" i="106"/>
  <c r="I37" i="80"/>
  <c r="I38" i="107"/>
  <c r="I47" i="107"/>
  <c r="I38" i="100"/>
  <c r="I47" i="89"/>
  <c r="I37" i="111"/>
  <c r="I77" i="111"/>
  <c r="I46" i="90"/>
  <c r="I56" i="108"/>
  <c r="I46" i="87"/>
  <c r="I56" i="98"/>
  <c r="I55" i="101"/>
  <c r="I61" i="91"/>
  <c r="I39" i="91"/>
  <c r="I38" i="95"/>
  <c r="I37" i="93"/>
  <c r="I38" i="105"/>
  <c r="I61" i="110"/>
  <c r="I67" i="92"/>
  <c r="I39" i="109"/>
  <c r="I73" i="105"/>
  <c r="I35" i="105"/>
  <c r="I50" i="105"/>
  <c r="I66" i="105"/>
  <c r="I92" i="105"/>
  <c r="I98" i="105"/>
  <c r="I73" i="106"/>
  <c r="I35" i="106"/>
  <c r="I50" i="106"/>
  <c r="I66" i="106"/>
  <c r="I100" i="106"/>
  <c r="I90" i="107"/>
  <c r="I71" i="107"/>
  <c r="I31" i="107"/>
  <c r="I42" i="107"/>
  <c r="I52" i="107"/>
  <c r="I100" i="107"/>
  <c r="I74" i="108"/>
  <c r="I63" i="108"/>
  <c r="I34" i="108"/>
  <c r="I49" i="108"/>
  <c r="I59" i="108"/>
  <c r="I100" i="108"/>
  <c r="I90" i="109"/>
  <c r="I71" i="109"/>
  <c r="I31" i="109"/>
  <c r="I42" i="109"/>
  <c r="I52" i="109"/>
  <c r="I100" i="109"/>
  <c r="I90" i="111"/>
  <c r="I71" i="111"/>
  <c r="I31" i="111"/>
  <c r="I42" i="111"/>
  <c r="I52" i="111"/>
  <c r="I100" i="111"/>
  <c r="I90" i="112"/>
  <c r="I71" i="112"/>
  <c r="I31" i="112"/>
  <c r="I42" i="112"/>
  <c r="I52" i="112"/>
  <c r="I100" i="112"/>
  <c r="I90" i="110"/>
  <c r="I71" i="110"/>
  <c r="I31" i="110"/>
  <c r="I42" i="110"/>
  <c r="I52" i="110"/>
  <c r="I100" i="110"/>
  <c r="I47" i="106"/>
  <c r="I47" i="101"/>
  <c r="I47" i="109"/>
  <c r="I60" i="105"/>
  <c r="I30" i="106"/>
  <c r="I82" i="107"/>
  <c r="N82" i="107" s="1"/>
  <c r="I35" i="108"/>
  <c r="I32" i="109"/>
  <c r="I68" i="109"/>
  <c r="I101" i="109"/>
  <c r="I92" i="111"/>
  <c r="I35" i="112"/>
  <c r="I101" i="112"/>
  <c r="I90" i="83"/>
  <c r="I31" i="83"/>
  <c r="I52" i="83"/>
  <c r="I73" i="91"/>
  <c r="I35" i="91"/>
  <c r="I68" i="91"/>
  <c r="I100" i="91"/>
  <c r="I63" i="92"/>
  <c r="I49" i="92"/>
  <c r="I92" i="92"/>
  <c r="I103" i="93"/>
  <c r="I84" i="93" s="1"/>
  <c r="I30" i="93"/>
  <c r="I51" i="93"/>
  <c r="I67" i="93"/>
  <c r="I92" i="93"/>
  <c r="I103" i="95"/>
  <c r="I84" i="95" s="1"/>
  <c r="I30" i="95"/>
  <c r="I51" i="95"/>
  <c r="I67" i="95"/>
  <c r="I92" i="95"/>
  <c r="I103" i="96"/>
  <c r="I84" i="96" s="1"/>
  <c r="I30" i="96"/>
  <c r="I51" i="96"/>
  <c r="I67" i="96"/>
  <c r="I92" i="96"/>
  <c r="I64" i="97"/>
  <c r="I44" i="97"/>
  <c r="I101" i="97"/>
  <c r="I72" i="98"/>
  <c r="I41" i="98"/>
  <c r="I60" i="98"/>
  <c r="I77" i="98"/>
  <c r="I98" i="98"/>
  <c r="I72" i="99"/>
  <c r="I41" i="99"/>
  <c r="I60" i="99"/>
  <c r="I77" i="99"/>
  <c r="I98" i="99"/>
  <c r="I72" i="100"/>
  <c r="I41" i="100"/>
  <c r="I60" i="100"/>
  <c r="I77" i="100"/>
  <c r="I98" i="100"/>
  <c r="I72" i="101"/>
  <c r="I41" i="101"/>
  <c r="I60" i="101"/>
  <c r="I77" i="101"/>
  <c r="I98" i="101"/>
  <c r="I80" i="102"/>
  <c r="I33" i="102"/>
  <c r="I58" i="102"/>
  <c r="I64" i="94"/>
  <c r="I44" i="94"/>
  <c r="I101" i="94"/>
  <c r="I72" i="85"/>
  <c r="I41" i="85"/>
  <c r="I60" i="85"/>
  <c r="I77" i="85"/>
  <c r="I98" i="85"/>
  <c r="I80" i="87"/>
  <c r="I33" i="87"/>
  <c r="I58" i="87"/>
  <c r="I80" i="88"/>
  <c r="I33" i="88"/>
  <c r="I58" i="88"/>
  <c r="I80" i="89"/>
  <c r="I33" i="89"/>
  <c r="I58" i="89"/>
  <c r="I80" i="90"/>
  <c r="I33" i="90"/>
  <c r="I58" i="90"/>
  <c r="I92" i="90"/>
  <c r="I103" i="86"/>
  <c r="I84" i="86" s="1"/>
  <c r="I30" i="86"/>
  <c r="I51" i="86"/>
  <c r="I67" i="86"/>
  <c r="I92" i="86"/>
  <c r="I103" i="84"/>
  <c r="I84" i="84" s="1"/>
  <c r="I30" i="84"/>
  <c r="I51" i="84"/>
  <c r="I67" i="84"/>
  <c r="I91" i="84"/>
  <c r="I91" i="82"/>
  <c r="I74" i="82"/>
  <c r="I51" i="82"/>
  <c r="I44" i="82"/>
  <c r="I103" i="81"/>
  <c r="I84" i="81" s="1"/>
  <c r="I30" i="81"/>
  <c r="I51" i="81"/>
  <c r="I67" i="81"/>
  <c r="I92" i="81"/>
  <c r="I72" i="80"/>
  <c r="I41" i="80"/>
  <c r="I60" i="80"/>
  <c r="I77" i="80"/>
  <c r="I98" i="80"/>
  <c r="I77" i="106"/>
  <c r="I46" i="107"/>
  <c r="I39" i="111"/>
  <c r="I56" i="91"/>
  <c r="I38" i="83"/>
  <c r="I103" i="105"/>
  <c r="I84" i="105" s="1"/>
  <c r="I93" i="105"/>
  <c r="I41" i="106"/>
  <c r="I70" i="107"/>
  <c r="I101" i="107"/>
  <c r="I50" i="108"/>
  <c r="I43" i="109"/>
  <c r="I32" i="111"/>
  <c r="I82" i="112"/>
  <c r="N82" i="112" s="1"/>
  <c r="I43" i="112"/>
  <c r="I66" i="112"/>
  <c r="I32" i="110"/>
  <c r="I98" i="110"/>
  <c r="I82" i="83"/>
  <c r="N82" i="83" s="1"/>
  <c r="I32" i="83"/>
  <c r="I53" i="83"/>
  <c r="I71" i="91"/>
  <c r="I42" i="91"/>
  <c r="I101" i="91"/>
  <c r="I50" i="92"/>
  <c r="I80" i="93"/>
  <c r="I33" i="93"/>
  <c r="I58" i="93"/>
  <c r="I80" i="95"/>
  <c r="I33" i="95"/>
  <c r="I58" i="95"/>
  <c r="I80" i="96"/>
  <c r="I33" i="96"/>
  <c r="I58" i="96"/>
  <c r="I103" i="97"/>
  <c r="I84" i="97" s="1"/>
  <c r="I30" i="97"/>
  <c r="I51" i="97"/>
  <c r="I67" i="97"/>
  <c r="I92" i="97"/>
  <c r="I64" i="98"/>
  <c r="I44" i="98"/>
  <c r="I101" i="98"/>
  <c r="I64" i="99"/>
  <c r="I44" i="99"/>
  <c r="I101" i="99"/>
  <c r="I64" i="100"/>
  <c r="I44" i="100"/>
  <c r="I101" i="100"/>
  <c r="I64" i="101"/>
  <c r="I44" i="101"/>
  <c r="I101" i="101"/>
  <c r="I72" i="102"/>
  <c r="I41" i="102"/>
  <c r="I60" i="102"/>
  <c r="I77" i="102"/>
  <c r="I50" i="94"/>
  <c r="I91" i="94"/>
  <c r="I70" i="85"/>
  <c r="I43" i="85"/>
  <c r="I61" i="85"/>
  <c r="I78" i="85"/>
  <c r="I100" i="85"/>
  <c r="I73" i="87"/>
  <c r="I35" i="87"/>
  <c r="I97" i="87"/>
  <c r="I73" i="88"/>
  <c r="I35" i="88"/>
  <c r="I97" i="88"/>
  <c r="I73" i="89"/>
  <c r="I35" i="89"/>
  <c r="I97" i="89"/>
  <c r="I73" i="90"/>
  <c r="I35" i="90"/>
  <c r="I80" i="86"/>
  <c r="I33" i="86"/>
  <c r="I58" i="86"/>
  <c r="I80" i="84"/>
  <c r="I33" i="84"/>
  <c r="I58" i="84"/>
  <c r="I92" i="84"/>
  <c r="I102" i="82"/>
  <c r="I73" i="82"/>
  <c r="I50" i="82"/>
  <c r="I46" i="82"/>
  <c r="I82" i="81"/>
  <c r="I32" i="81"/>
  <c r="I53" i="81"/>
  <c r="I68" i="81"/>
  <c r="I70" i="80"/>
  <c r="I43" i="80"/>
  <c r="I61" i="80"/>
  <c r="I78" i="80"/>
  <c r="I100" i="80"/>
  <c r="I55" i="111"/>
  <c r="I38" i="90"/>
  <c r="I38" i="87"/>
  <c r="I38" i="91"/>
  <c r="I56" i="92"/>
  <c r="I72" i="105"/>
  <c r="I99" i="105"/>
  <c r="I51" i="106"/>
  <c r="I32" i="107"/>
  <c r="I68" i="107"/>
  <c r="I53" i="109"/>
  <c r="I35" i="111"/>
  <c r="I98" i="111"/>
  <c r="I73" i="112"/>
  <c r="I50" i="112"/>
  <c r="I35" i="110"/>
  <c r="I101" i="110"/>
  <c r="I73" i="83"/>
  <c r="I35" i="83"/>
  <c r="I68" i="83"/>
  <c r="I98" i="83"/>
  <c r="I70" i="91"/>
  <c r="I43" i="91"/>
  <c r="I92" i="91"/>
  <c r="I82" i="92"/>
  <c r="N82" i="92" s="1"/>
  <c r="I32" i="92"/>
  <c r="I53" i="92"/>
  <c r="I66" i="92"/>
  <c r="I97" i="92"/>
  <c r="I73" i="93"/>
  <c r="I35" i="93"/>
  <c r="I97" i="93"/>
  <c r="I73" i="95"/>
  <c r="I35" i="95"/>
  <c r="I97" i="95"/>
  <c r="I73" i="96"/>
  <c r="I35" i="96"/>
  <c r="I97" i="96"/>
  <c r="I82" i="97"/>
  <c r="N82" i="97" s="1"/>
  <c r="I32" i="97"/>
  <c r="I53" i="97"/>
  <c r="I68" i="97"/>
  <c r="I50" i="98"/>
  <c r="I91" i="98"/>
  <c r="I50" i="99"/>
  <c r="I91" i="99"/>
  <c r="I50" i="100"/>
  <c r="I91" i="100"/>
  <c r="I50" i="101"/>
  <c r="I91" i="101"/>
  <c r="I70" i="102"/>
  <c r="I43" i="102"/>
  <c r="I61" i="102"/>
  <c r="I78" i="102"/>
  <c r="I98" i="102"/>
  <c r="I103" i="94"/>
  <c r="I84" i="94" s="1"/>
  <c r="I30" i="94"/>
  <c r="I51" i="94"/>
  <c r="I67" i="94"/>
  <c r="I92" i="94"/>
  <c r="I64" i="85"/>
  <c r="I44" i="85"/>
  <c r="I101" i="85"/>
  <c r="I72" i="87"/>
  <c r="I41" i="87"/>
  <c r="I60" i="87"/>
  <c r="I77" i="87"/>
  <c r="I98" i="87"/>
  <c r="I72" i="88"/>
  <c r="I41" i="88"/>
  <c r="I60" i="88"/>
  <c r="I77" i="88"/>
  <c r="I98" i="88"/>
  <c r="I72" i="89"/>
  <c r="I41" i="89"/>
  <c r="I60" i="89"/>
  <c r="I77" i="89"/>
  <c r="I98" i="89"/>
  <c r="I72" i="90"/>
  <c r="I41" i="90"/>
  <c r="I60" i="90"/>
  <c r="I77" i="90"/>
  <c r="I97" i="90"/>
  <c r="I73" i="86"/>
  <c r="I35" i="86"/>
  <c r="I97" i="86"/>
  <c r="I73" i="84"/>
  <c r="I35" i="84"/>
  <c r="I99" i="82"/>
  <c r="I76" i="82"/>
  <c r="I70" i="82"/>
  <c r="I31" i="82"/>
  <c r="I56" i="82"/>
  <c r="I80" i="81"/>
  <c r="I33" i="81"/>
  <c r="I58" i="81"/>
  <c r="I64" i="80"/>
  <c r="I44" i="80"/>
  <c r="I101" i="80"/>
  <c r="I98" i="109"/>
  <c r="I70" i="111"/>
  <c r="I68" i="111"/>
  <c r="I53" i="110"/>
  <c r="I92" i="110"/>
  <c r="I66" i="83"/>
  <c r="I92" i="83"/>
  <c r="I82" i="91"/>
  <c r="N82" i="91" s="1"/>
  <c r="I53" i="91"/>
  <c r="I70" i="92"/>
  <c r="I50" i="93"/>
  <c r="I91" i="93"/>
  <c r="I50" i="96"/>
  <c r="I43" i="97"/>
  <c r="I100" i="97"/>
  <c r="I73" i="98"/>
  <c r="I97" i="98"/>
  <c r="I73" i="99"/>
  <c r="I97" i="99"/>
  <c r="I73" i="100"/>
  <c r="I97" i="100"/>
  <c r="I73" i="101"/>
  <c r="I97" i="101"/>
  <c r="I82" i="102"/>
  <c r="I53" i="102"/>
  <c r="I92" i="102"/>
  <c r="I41" i="94"/>
  <c r="I77" i="94"/>
  <c r="I33" i="85"/>
  <c r="I103" i="87"/>
  <c r="I84" i="87" s="1"/>
  <c r="I51" i="87"/>
  <c r="I92" i="87"/>
  <c r="I103" i="88"/>
  <c r="I84" i="88" s="1"/>
  <c r="I51" i="88"/>
  <c r="I92" i="88"/>
  <c r="I103" i="89"/>
  <c r="I84" i="89" s="1"/>
  <c r="I51" i="89"/>
  <c r="I67" i="89"/>
  <c r="I30" i="90"/>
  <c r="I67" i="90"/>
  <c r="I50" i="86"/>
  <c r="I91" i="86"/>
  <c r="I101" i="84"/>
  <c r="I82" i="82"/>
  <c r="I42" i="82"/>
  <c r="I64" i="81"/>
  <c r="I80" i="80"/>
  <c r="I38" i="81"/>
  <c r="I37" i="94"/>
  <c r="I39" i="100"/>
  <c r="I39" i="108"/>
  <c r="I37" i="98"/>
  <c r="I77" i="92"/>
  <c r="I30" i="105"/>
  <c r="I60" i="106"/>
  <c r="I43" i="107"/>
  <c r="I82" i="108"/>
  <c r="N82" i="108" s="1"/>
  <c r="I82" i="111"/>
  <c r="N82" i="111" s="1"/>
  <c r="I43" i="111"/>
  <c r="I66" i="111"/>
  <c r="I101" i="111"/>
  <c r="I70" i="112"/>
  <c r="I53" i="112"/>
  <c r="I68" i="112"/>
  <c r="I92" i="112"/>
  <c r="I82" i="110"/>
  <c r="N82" i="110" s="1"/>
  <c r="I43" i="110"/>
  <c r="I66" i="110"/>
  <c r="I71" i="83"/>
  <c r="I42" i="83"/>
  <c r="I100" i="83"/>
  <c r="I50" i="91"/>
  <c r="I66" i="91"/>
  <c r="I74" i="92"/>
  <c r="I34" i="92"/>
  <c r="I59" i="92"/>
  <c r="I98" i="92"/>
  <c r="I72" i="93"/>
  <c r="I41" i="93"/>
  <c r="I60" i="93"/>
  <c r="I77" i="93"/>
  <c r="I98" i="93"/>
  <c r="I72" i="95"/>
  <c r="I41" i="95"/>
  <c r="I60" i="95"/>
  <c r="I77" i="95"/>
  <c r="I98" i="95"/>
  <c r="I72" i="96"/>
  <c r="I41" i="96"/>
  <c r="I60" i="96"/>
  <c r="I77" i="96"/>
  <c r="I98" i="96"/>
  <c r="I80" i="97"/>
  <c r="I33" i="97"/>
  <c r="I58" i="97"/>
  <c r="I103" i="98"/>
  <c r="I84" i="98" s="1"/>
  <c r="I30" i="98"/>
  <c r="I51" i="98"/>
  <c r="I67" i="98"/>
  <c r="I92" i="98"/>
  <c r="I103" i="99"/>
  <c r="I84" i="99" s="1"/>
  <c r="I30" i="99"/>
  <c r="I51" i="99"/>
  <c r="I67" i="99"/>
  <c r="I92" i="99"/>
  <c r="I103" i="100"/>
  <c r="I84" i="100" s="1"/>
  <c r="I30" i="100"/>
  <c r="I51" i="100"/>
  <c r="I67" i="100"/>
  <c r="I92" i="100"/>
  <c r="I103" i="101"/>
  <c r="I84" i="101" s="1"/>
  <c r="I30" i="101"/>
  <c r="I51" i="101"/>
  <c r="I67" i="101"/>
  <c r="I92" i="101"/>
  <c r="I64" i="102"/>
  <c r="I44" i="102"/>
  <c r="I100" i="102"/>
  <c r="I80" i="94"/>
  <c r="I33" i="94"/>
  <c r="I58" i="94"/>
  <c r="I103" i="85"/>
  <c r="I84" i="85" s="1"/>
  <c r="I30" i="85"/>
  <c r="I51" i="85"/>
  <c r="I67" i="85"/>
  <c r="I92" i="85"/>
  <c r="I64" i="87"/>
  <c r="I44" i="87"/>
  <c r="I101" i="87"/>
  <c r="I64" i="88"/>
  <c r="I44" i="88"/>
  <c r="I101" i="88"/>
  <c r="I64" i="89"/>
  <c r="I44" i="89"/>
  <c r="I101" i="89"/>
  <c r="I64" i="90"/>
  <c r="I44" i="90"/>
  <c r="I98" i="90"/>
  <c r="I72" i="86"/>
  <c r="I41" i="86"/>
  <c r="I60" i="86"/>
  <c r="I77" i="86"/>
  <c r="I98" i="86"/>
  <c r="I72" i="84"/>
  <c r="I41" i="84"/>
  <c r="I60" i="84"/>
  <c r="I77" i="84"/>
  <c r="I97" i="84"/>
  <c r="I97" i="82"/>
  <c r="I67" i="82"/>
  <c r="I63" i="82"/>
  <c r="I33" i="82"/>
  <c r="I72" i="81"/>
  <c r="I41" i="81"/>
  <c r="I60" i="81"/>
  <c r="I77" i="81"/>
  <c r="I98" i="81"/>
  <c r="I103" i="80"/>
  <c r="I84" i="80" s="1"/>
  <c r="I30" i="80"/>
  <c r="I51" i="80"/>
  <c r="I67" i="80"/>
  <c r="I92" i="80"/>
  <c r="I37" i="88"/>
  <c r="I47" i="112"/>
  <c r="I39" i="89"/>
  <c r="I38" i="93"/>
  <c r="I41" i="105"/>
  <c r="I103" i="106"/>
  <c r="I84" i="106" s="1"/>
  <c r="I53" i="107"/>
  <c r="I73" i="108"/>
  <c r="I66" i="108"/>
  <c r="I101" i="108"/>
  <c r="I82" i="109"/>
  <c r="N82" i="109" s="1"/>
  <c r="I73" i="111"/>
  <c r="I50" i="111"/>
  <c r="I73" i="110"/>
  <c r="I50" i="110"/>
  <c r="I70" i="83"/>
  <c r="I43" i="83"/>
  <c r="I101" i="83"/>
  <c r="I90" i="91"/>
  <c r="I31" i="91"/>
  <c r="I52" i="91"/>
  <c r="I73" i="92"/>
  <c r="I35" i="92"/>
  <c r="I68" i="92"/>
  <c r="I101" i="92"/>
  <c r="I64" i="93"/>
  <c r="I44" i="93"/>
  <c r="I101" i="93"/>
  <c r="I64" i="95"/>
  <c r="I44" i="95"/>
  <c r="I101" i="95"/>
  <c r="I64" i="96"/>
  <c r="I44" i="96"/>
  <c r="I101" i="96"/>
  <c r="I72" i="97"/>
  <c r="I41" i="97"/>
  <c r="I60" i="97"/>
  <c r="I77" i="97"/>
  <c r="I98" i="97"/>
  <c r="I80" i="98"/>
  <c r="I33" i="98"/>
  <c r="I58" i="98"/>
  <c r="I80" i="99"/>
  <c r="I33" i="99"/>
  <c r="I58" i="99"/>
  <c r="I80" i="100"/>
  <c r="I33" i="100"/>
  <c r="I58" i="100"/>
  <c r="I80" i="101"/>
  <c r="I33" i="101"/>
  <c r="I58" i="101"/>
  <c r="I103" i="102"/>
  <c r="I84" i="102" s="1"/>
  <c r="I30" i="102"/>
  <c r="I51" i="102"/>
  <c r="I67" i="102"/>
  <c r="I101" i="102"/>
  <c r="I73" i="94"/>
  <c r="I35" i="94"/>
  <c r="I97" i="94"/>
  <c r="I82" i="85"/>
  <c r="I32" i="85"/>
  <c r="I53" i="85"/>
  <c r="I68" i="85"/>
  <c r="I50" i="87"/>
  <c r="I91" i="87"/>
  <c r="I50" i="88"/>
  <c r="I91" i="88"/>
  <c r="I50" i="89"/>
  <c r="I91" i="89"/>
  <c r="I50" i="90"/>
  <c r="I101" i="90"/>
  <c r="I64" i="86"/>
  <c r="I44" i="86"/>
  <c r="I101" i="86"/>
  <c r="I64" i="84"/>
  <c r="I44" i="84"/>
  <c r="I98" i="84"/>
  <c r="I96" i="82"/>
  <c r="I66" i="82"/>
  <c r="I60" i="82"/>
  <c r="I34" i="82"/>
  <c r="I37" i="82"/>
  <c r="I70" i="81"/>
  <c r="I43" i="81"/>
  <c r="I61" i="81"/>
  <c r="I78" i="81"/>
  <c r="I100" i="81"/>
  <c r="I82" i="80"/>
  <c r="I32" i="80"/>
  <c r="I53" i="80"/>
  <c r="I68" i="80"/>
  <c r="I46" i="105"/>
  <c r="I51" i="105"/>
  <c r="I78" i="105"/>
  <c r="I72" i="106"/>
  <c r="I101" i="106"/>
  <c r="I70" i="109"/>
  <c r="I53" i="111"/>
  <c r="I32" i="112"/>
  <c r="I98" i="112"/>
  <c r="I70" i="110"/>
  <c r="I68" i="110"/>
  <c r="I50" i="83"/>
  <c r="I32" i="91"/>
  <c r="I98" i="91"/>
  <c r="I43" i="92"/>
  <c r="I91" i="92"/>
  <c r="I50" i="95"/>
  <c r="I91" i="95"/>
  <c r="I91" i="96"/>
  <c r="I70" i="97"/>
  <c r="I61" i="97"/>
  <c r="I78" i="97"/>
  <c r="I35" i="98"/>
  <c r="I35" i="99"/>
  <c r="I35" i="100"/>
  <c r="I35" i="101"/>
  <c r="I32" i="102"/>
  <c r="I68" i="102"/>
  <c r="I72" i="94"/>
  <c r="I60" i="94"/>
  <c r="I98" i="94"/>
  <c r="I80" i="85"/>
  <c r="I58" i="85"/>
  <c r="I30" i="87"/>
  <c r="I67" i="87"/>
  <c r="I30" i="88"/>
  <c r="I67" i="88"/>
  <c r="I30" i="89"/>
  <c r="I92" i="89"/>
  <c r="I103" i="90"/>
  <c r="I84" i="90" s="1"/>
  <c r="I51" i="90"/>
  <c r="I91" i="90"/>
  <c r="I50" i="84"/>
  <c r="I93" i="82"/>
  <c r="I53" i="82"/>
  <c r="I44" i="81"/>
  <c r="I101" i="81"/>
  <c r="I33" i="80"/>
  <c r="I58" i="80"/>
  <c r="E94" i="94"/>
  <c r="D105" i="94"/>
  <c r="D103" i="94"/>
  <c r="E103" i="94" s="1"/>
  <c r="E94" i="88"/>
  <c r="D103" i="88"/>
  <c r="E103" i="88" s="1"/>
  <c r="D105" i="88"/>
  <c r="E94" i="84"/>
  <c r="D105" i="84"/>
  <c r="D103" i="84"/>
  <c r="E103" i="84" s="1"/>
  <c r="E94" i="85"/>
  <c r="D103" i="85"/>
  <c r="E103" i="85" s="1"/>
  <c r="D105" i="85"/>
  <c r="E94" i="82"/>
  <c r="D103" i="82"/>
  <c r="E103" i="82" s="1"/>
  <c r="D105" i="82"/>
  <c r="B19" i="74"/>
  <c r="AS19" i="74" s="1"/>
  <c r="B29" i="73"/>
  <c r="AF29" i="73" s="1"/>
  <c r="B29" i="74"/>
  <c r="AS29" i="74" s="1"/>
  <c r="B6" i="74"/>
  <c r="AS6" i="74" s="1"/>
  <c r="B12" i="73"/>
  <c r="AF12" i="73" s="1"/>
  <c r="B12" i="74"/>
  <c r="AS12" i="74" s="1"/>
  <c r="B16" i="73"/>
  <c r="AF16" i="73" s="1"/>
  <c r="B16" i="74"/>
  <c r="AS16" i="74" s="1"/>
  <c r="B18" i="73"/>
  <c r="AF18" i="73" s="1"/>
  <c r="B18" i="74"/>
  <c r="AS18" i="74" s="1"/>
  <c r="B20" i="73"/>
  <c r="AF20" i="73" s="1"/>
  <c r="B20" i="74"/>
  <c r="AS20" i="74" s="1"/>
  <c r="B32" i="73"/>
  <c r="AF32" i="73" s="1"/>
  <c r="B32" i="74"/>
  <c r="AS32" i="74" s="1"/>
  <c r="B34" i="73"/>
  <c r="AF34" i="73" s="1"/>
  <c r="B34" i="74"/>
  <c r="AS34" i="74" s="1"/>
  <c r="B36" i="73"/>
  <c r="AF36" i="73" s="1"/>
  <c r="B36" i="74"/>
  <c r="AS36" i="74" s="1"/>
  <c r="I82" i="6"/>
  <c r="I68" i="6"/>
  <c r="I51" i="6"/>
  <c r="I80" i="6"/>
  <c r="I64" i="6"/>
  <c r="I46" i="6"/>
  <c r="I56" i="6"/>
  <c r="N56" i="6" s="1"/>
  <c r="I102" i="6"/>
  <c r="I32" i="6"/>
  <c r="I99" i="6"/>
  <c r="I101" i="6"/>
  <c r="I38" i="6"/>
  <c r="I31" i="6"/>
  <c r="I35" i="6"/>
  <c r="I53" i="6"/>
  <c r="I50" i="6"/>
  <c r="I34" i="6"/>
  <c r="I103" i="6"/>
  <c r="I84" i="6" s="1"/>
  <c r="I66" i="6"/>
  <c r="N66" i="6" s="1"/>
  <c r="I47" i="6"/>
  <c r="I77" i="6"/>
  <c r="I61" i="6"/>
  <c r="I43" i="6"/>
  <c r="I90" i="6"/>
  <c r="I52" i="6"/>
  <c r="I71" i="6"/>
  <c r="I37" i="6"/>
  <c r="I49" i="6"/>
  <c r="I78" i="6"/>
  <c r="I63" i="6"/>
  <c r="I44" i="6"/>
  <c r="I74" i="6"/>
  <c r="J74" i="6" s="1"/>
  <c r="I59" i="6"/>
  <c r="I41" i="6"/>
  <c r="I33" i="6"/>
  <c r="I92" i="6"/>
  <c r="I67" i="6"/>
  <c r="I98" i="6"/>
  <c r="I76" i="6"/>
  <c r="I60" i="6"/>
  <c r="N60" i="6" s="1"/>
  <c r="I42" i="6"/>
  <c r="I72" i="6"/>
  <c r="I55" i="6"/>
  <c r="N55" i="6" s="1"/>
  <c r="I91" i="6"/>
  <c r="I73" i="6"/>
  <c r="I58" i="6"/>
  <c r="I39" i="6"/>
  <c r="I70" i="6"/>
  <c r="I30" i="6"/>
  <c r="I96" i="6"/>
  <c r="I97" i="6"/>
  <c r="I100" i="6"/>
  <c r="I93" i="6"/>
  <c r="GI35" i="4"/>
  <c r="AR29" i="74"/>
  <c r="GI29" i="4"/>
  <c r="GI30" i="4"/>
  <c r="GI31" i="4"/>
  <c r="GI32" i="4"/>
  <c r="GI33" i="4"/>
  <c r="GI34" i="4"/>
  <c r="AR25" i="74"/>
  <c r="AR27" i="74"/>
  <c r="AR26" i="74"/>
  <c r="AR28" i="74"/>
  <c r="U14" i="73"/>
  <c r="GI13" i="4"/>
  <c r="GI14" i="4"/>
  <c r="GI17" i="4"/>
  <c r="GI15" i="4"/>
  <c r="GI16" i="4"/>
  <c r="U13" i="73"/>
  <c r="GI12" i="4"/>
  <c r="U12" i="73"/>
  <c r="GI11" i="4"/>
  <c r="U11" i="73"/>
  <c r="GI10" i="4"/>
  <c r="U10" i="73"/>
  <c r="GI9" i="4"/>
  <c r="U9" i="73"/>
  <c r="GI8" i="4"/>
  <c r="U8" i="73"/>
  <c r="GI7" i="4"/>
  <c r="U7" i="73"/>
  <c r="GI6" i="4"/>
  <c r="GI5" i="4"/>
  <c r="ES5" i="4"/>
  <c r="C3" i="73"/>
  <c r="C3" i="114" s="1"/>
  <c r="U2" i="73"/>
  <c r="S2" i="73"/>
  <c r="Q2" i="73"/>
  <c r="N2" i="73"/>
  <c r="L2" i="73"/>
  <c r="J2" i="73"/>
  <c r="T2" i="73"/>
  <c r="R2" i="73"/>
  <c r="P2" i="73"/>
  <c r="M2" i="73"/>
  <c r="K2" i="73"/>
  <c r="I2" i="73"/>
  <c r="H2" i="73"/>
  <c r="O2" i="73"/>
  <c r="ES25" i="4"/>
  <c r="ES27" i="4"/>
  <c r="ES30" i="4"/>
  <c r="ES32" i="4"/>
  <c r="ES34" i="4"/>
  <c r="ES17" i="4"/>
  <c r="ES6" i="4"/>
  <c r="ES8" i="4"/>
  <c r="ES9" i="4"/>
  <c r="ES10" i="4"/>
  <c r="ES12" i="4"/>
  <c r="ES14" i="4"/>
  <c r="ES24" i="4"/>
  <c r="ES26" i="4"/>
  <c r="ES28" i="4"/>
  <c r="ES29" i="4"/>
  <c r="ES31" i="4"/>
  <c r="ES33" i="4"/>
  <c r="ES35" i="4"/>
  <c r="ES4" i="4"/>
  <c r="ES7" i="4"/>
  <c r="ES11" i="4"/>
  <c r="ES13" i="4"/>
  <c r="ES15" i="4"/>
  <c r="ES16" i="4"/>
  <c r="H22" i="74"/>
  <c r="H21" i="74"/>
  <c r="H8" i="74"/>
  <c r="H13" i="74"/>
  <c r="H36" i="74"/>
  <c r="H29" i="74"/>
  <c r="H32" i="74"/>
  <c r="H20" i="74"/>
  <c r="H28" i="74"/>
  <c r="H6" i="74"/>
  <c r="H15" i="74"/>
  <c r="H7" i="74"/>
  <c r="H30" i="74"/>
  <c r="H33" i="74"/>
  <c r="H35" i="74"/>
  <c r="H27" i="74"/>
  <c r="H11" i="74"/>
  <c r="H9" i="74"/>
  <c r="H23" i="74"/>
  <c r="H5" i="74"/>
  <c r="H10" i="74"/>
  <c r="H24" i="74"/>
  <c r="H34" i="74"/>
  <c r="H25" i="74"/>
  <c r="H12" i="74"/>
  <c r="H17" i="74"/>
  <c r="H26" i="74"/>
  <c r="H31" i="74"/>
  <c r="H18" i="74"/>
  <c r="H16" i="74"/>
  <c r="H14" i="74"/>
  <c r="H19" i="74"/>
  <c r="G25" i="74"/>
  <c r="G18" i="74"/>
  <c r="G17" i="74"/>
  <c r="G35" i="74"/>
  <c r="G16" i="74"/>
  <c r="G24" i="74"/>
  <c r="G19" i="74"/>
  <c r="G32" i="74"/>
  <c r="G12" i="74"/>
  <c r="G21" i="74"/>
  <c r="G11" i="74"/>
  <c r="G14" i="74"/>
  <c r="G9" i="74"/>
  <c r="G23" i="74"/>
  <c r="G15" i="74"/>
  <c r="G13" i="74"/>
  <c r="G20" i="74"/>
  <c r="G6" i="74"/>
  <c r="G34" i="74"/>
  <c r="G29" i="74"/>
  <c r="G26" i="74"/>
  <c r="G27" i="74"/>
  <c r="G7" i="74"/>
  <c r="G8" i="74"/>
  <c r="G36" i="74"/>
  <c r="G33" i="74"/>
  <c r="G22" i="74"/>
  <c r="G28" i="74"/>
  <c r="G30" i="74"/>
  <c r="G31" i="74"/>
  <c r="G10" i="74"/>
  <c r="G5" i="74"/>
  <c r="J6" i="74"/>
  <c r="J14" i="74"/>
  <c r="J25" i="74"/>
  <c r="J35" i="74"/>
  <c r="J10" i="74"/>
  <c r="J19" i="74"/>
  <c r="J23" i="74"/>
  <c r="J34" i="74"/>
  <c r="J31" i="74"/>
  <c r="J21" i="74"/>
  <c r="J26" i="74"/>
  <c r="J16" i="74"/>
  <c r="J33" i="74"/>
  <c r="J24" i="74"/>
  <c r="J36" i="74"/>
  <c r="J18" i="74"/>
  <c r="J8" i="74"/>
  <c r="J17" i="74"/>
  <c r="J27" i="74"/>
  <c r="J9" i="74"/>
  <c r="J12" i="74"/>
  <c r="J29" i="74"/>
  <c r="J11" i="74"/>
  <c r="J13" i="74"/>
  <c r="J30" i="74"/>
  <c r="J22" i="74"/>
  <c r="J32" i="74"/>
  <c r="J7" i="74"/>
  <c r="J5" i="74"/>
  <c r="J28" i="74"/>
  <c r="J20" i="74"/>
  <c r="J15" i="74"/>
  <c r="I6" i="74"/>
  <c r="I17" i="74"/>
  <c r="I16" i="74"/>
  <c r="I27" i="74"/>
  <c r="I20" i="74"/>
  <c r="I23" i="74"/>
  <c r="I21" i="74"/>
  <c r="I5" i="74"/>
  <c r="I19" i="74"/>
  <c r="I32" i="74"/>
  <c r="I33" i="74"/>
  <c r="I10" i="74"/>
  <c r="I7" i="74"/>
  <c r="I34" i="74"/>
  <c r="I28" i="74"/>
  <c r="I31" i="74"/>
  <c r="I29" i="74"/>
  <c r="I35" i="74"/>
  <c r="I24" i="74"/>
  <c r="I12" i="74"/>
  <c r="I14" i="74"/>
  <c r="I36" i="74"/>
  <c r="I15" i="74"/>
  <c r="I8" i="74"/>
  <c r="I18" i="74"/>
  <c r="I11" i="74"/>
  <c r="I9" i="74"/>
  <c r="I26" i="74"/>
  <c r="I13" i="74"/>
  <c r="I22" i="74"/>
  <c r="I25" i="74"/>
  <c r="I30" i="74"/>
  <c r="F5" i="74"/>
  <c r="F35" i="74"/>
  <c r="F28" i="74"/>
  <c r="F31" i="74"/>
  <c r="F36" i="74"/>
  <c r="F24" i="74"/>
  <c r="F12" i="74"/>
  <c r="F34" i="74"/>
  <c r="F33" i="74"/>
  <c r="F9" i="74"/>
  <c r="F26" i="74"/>
  <c r="F11" i="74"/>
  <c r="F10" i="74"/>
  <c r="F27" i="74"/>
  <c r="F15" i="74"/>
  <c r="F19" i="74"/>
  <c r="F7" i="74"/>
  <c r="F32" i="74"/>
  <c r="F16" i="74"/>
  <c r="F21" i="74"/>
  <c r="F13" i="74"/>
  <c r="F14" i="74"/>
  <c r="F30" i="74"/>
  <c r="F6" i="74"/>
  <c r="F17" i="74"/>
  <c r="F20" i="74"/>
  <c r="F8" i="74"/>
  <c r="F18" i="74"/>
  <c r="F23" i="74"/>
  <c r="F25" i="74"/>
  <c r="F29" i="74"/>
  <c r="F22" i="74"/>
  <c r="E11" i="74"/>
  <c r="E17" i="74"/>
  <c r="E23" i="74"/>
  <c r="E29" i="74"/>
  <c r="E35" i="74"/>
  <c r="E6" i="74"/>
  <c r="E12" i="74"/>
  <c r="E18" i="74"/>
  <c r="E24" i="74"/>
  <c r="E30" i="74"/>
  <c r="E36" i="74"/>
  <c r="E7" i="74"/>
  <c r="E13" i="74"/>
  <c r="E19" i="74"/>
  <c r="E25" i="74"/>
  <c r="E31" i="74"/>
  <c r="E5" i="74"/>
  <c r="E8" i="74"/>
  <c r="E14" i="74"/>
  <c r="E20" i="74"/>
  <c r="E26" i="74"/>
  <c r="E32" i="74"/>
  <c r="E9" i="74"/>
  <c r="E15" i="74"/>
  <c r="E21" i="74"/>
  <c r="E27" i="74"/>
  <c r="E33" i="74"/>
  <c r="E10" i="74"/>
  <c r="E16" i="74"/>
  <c r="E22" i="74"/>
  <c r="E28" i="74"/>
  <c r="E34" i="74"/>
  <c r="B2" i="74"/>
  <c r="H98" i="6"/>
  <c r="P5" i="113" s="1"/>
  <c r="H78" i="6"/>
  <c r="H58" i="6"/>
  <c r="H39" i="6"/>
  <c r="H102" i="6"/>
  <c r="T5" i="113" s="1"/>
  <c r="H97" i="6"/>
  <c r="O5" i="113" s="1"/>
  <c r="H63" i="6"/>
  <c r="H101" i="6"/>
  <c r="S5" i="113" s="1"/>
  <c r="H92" i="6"/>
  <c r="I5" i="113" s="1"/>
  <c r="H42" i="6"/>
  <c r="H64" i="6"/>
  <c r="H100" i="6"/>
  <c r="R5" i="113" s="1"/>
  <c r="H99" i="6"/>
  <c r="Q5" i="113" s="1"/>
  <c r="E99" i="6"/>
  <c r="GB36" i="4"/>
  <c r="GG36" i="4"/>
  <c r="H96" i="6"/>
  <c r="M5" i="113" s="1"/>
  <c r="FU36" i="4"/>
  <c r="FQ36" i="4"/>
  <c r="DO36" i="4"/>
  <c r="FX36" i="4"/>
  <c r="C1" i="6"/>
  <c r="GC36" i="4"/>
  <c r="FR36" i="4"/>
  <c r="H93" i="6"/>
  <c r="J5" i="113" s="1"/>
  <c r="I88" i="6"/>
  <c r="E100" i="6"/>
  <c r="E98" i="6"/>
  <c r="FE36" i="4"/>
  <c r="FV36" i="4"/>
  <c r="GA36" i="4"/>
  <c r="EZ36" i="4"/>
  <c r="DX36" i="4"/>
  <c r="FY36" i="4"/>
  <c r="R36" i="4"/>
  <c r="GD36" i="4"/>
  <c r="GF36" i="4"/>
  <c r="CM36" i="4"/>
  <c r="DG36" i="4"/>
  <c r="BO36" i="4"/>
  <c r="DA36" i="4"/>
  <c r="EY36" i="4"/>
  <c r="ER36" i="4"/>
  <c r="EX36" i="4"/>
  <c r="FT36" i="4"/>
  <c r="E58" i="6"/>
  <c r="E70" i="6"/>
  <c r="B26" i="73"/>
  <c r="AF26" i="73" s="1"/>
  <c r="AS21" i="74"/>
  <c r="B21" i="73"/>
  <c r="AF21" i="73" s="1"/>
  <c r="E77" i="6"/>
  <c r="B28" i="73"/>
  <c r="AF28" i="73" s="1"/>
  <c r="B5" i="73"/>
  <c r="AF5" i="73" s="1"/>
  <c r="E38" i="6"/>
  <c r="E61" i="6"/>
  <c r="B13" i="73"/>
  <c r="AF13" i="73" s="1"/>
  <c r="E59" i="6"/>
  <c r="E72" i="6"/>
  <c r="E71" i="6"/>
  <c r="E46" i="6"/>
  <c r="AS31" i="74"/>
  <c r="B31" i="73"/>
  <c r="AF31" i="73" s="1"/>
  <c r="AS35" i="74"/>
  <c r="B35" i="73"/>
  <c r="AF35" i="73" s="1"/>
  <c r="B19" i="73"/>
  <c r="AF19" i="73" s="1"/>
  <c r="B30" i="73"/>
  <c r="AF30" i="73" s="1"/>
  <c r="B6" i="73"/>
  <c r="AF6" i="73" s="1"/>
  <c r="E64" i="6"/>
  <c r="E49" i="6"/>
  <c r="B9" i="73"/>
  <c r="AF9" i="73" s="1"/>
  <c r="E68" i="6"/>
  <c r="E76" i="6"/>
  <c r="E63" i="6"/>
  <c r="AS17" i="74"/>
  <c r="B17" i="73"/>
  <c r="AF17" i="73" s="1"/>
  <c r="B22" i="73"/>
  <c r="AF22" i="73" s="1"/>
  <c r="AS27" i="74"/>
  <c r="B27" i="73"/>
  <c r="AF27" i="73" s="1"/>
  <c r="AS23" i="74"/>
  <c r="B23" i="73"/>
  <c r="AF23" i="73" s="1"/>
  <c r="E41" i="6"/>
  <c r="B8" i="73"/>
  <c r="AF8" i="73" s="1"/>
  <c r="E42" i="6"/>
  <c r="AS10" i="74"/>
  <c r="B10" i="73"/>
  <c r="AF10" i="73" s="1"/>
  <c r="B11" i="73"/>
  <c r="AF11" i="73" s="1"/>
  <c r="E73" i="6"/>
  <c r="E47" i="6"/>
  <c r="B14" i="73"/>
  <c r="AF14" i="73" s="1"/>
  <c r="AS14" i="74"/>
  <c r="E44" i="6"/>
  <c r="E37" i="6"/>
  <c r="H38" i="6"/>
  <c r="AS24" i="74"/>
  <c r="B24" i="73"/>
  <c r="AF24" i="73" s="1"/>
  <c r="AS7" i="74"/>
  <c r="B40" i="4"/>
  <c r="B7" i="73"/>
  <c r="AF7" i="73" s="1"/>
  <c r="B15" i="73"/>
  <c r="AF15" i="73" s="1"/>
  <c r="B33" i="73"/>
  <c r="AF33" i="73" s="1"/>
  <c r="B25" i="73"/>
  <c r="AF25" i="73" s="1"/>
  <c r="H37" i="6"/>
  <c r="E43" i="6"/>
  <c r="GE36" i="4"/>
  <c r="FZ36" i="4"/>
  <c r="AS36" i="4"/>
  <c r="EW36" i="4"/>
  <c r="GH36" i="4"/>
  <c r="FG36" i="4"/>
  <c r="B22" i="113" l="1"/>
  <c r="AE22" i="113" s="1"/>
  <c r="B22" i="114"/>
  <c r="AS22" i="114" s="1"/>
  <c r="B33" i="113"/>
  <c r="AE33" i="113" s="1"/>
  <c r="B33" i="114"/>
  <c r="AS33" i="114" s="1"/>
  <c r="B26" i="113"/>
  <c r="AE26" i="113" s="1"/>
  <c r="B26" i="114"/>
  <c r="AS26" i="114" s="1"/>
  <c r="B36" i="113"/>
  <c r="AE36" i="113" s="1"/>
  <c r="B36" i="114"/>
  <c r="AS36" i="114" s="1"/>
  <c r="B12" i="113"/>
  <c r="AE12" i="113" s="1"/>
  <c r="B12" i="114"/>
  <c r="AS12" i="114" s="1"/>
  <c r="B32" i="113"/>
  <c r="AE32" i="113" s="1"/>
  <c r="B32" i="114"/>
  <c r="AS32" i="114" s="1"/>
  <c r="B17" i="113"/>
  <c r="AE17" i="113" s="1"/>
  <c r="B17" i="114"/>
  <c r="AS17" i="114" s="1"/>
  <c r="B21" i="113"/>
  <c r="AE21" i="113" s="1"/>
  <c r="B21" i="114"/>
  <c r="AS21" i="114" s="1"/>
  <c r="B35" i="113"/>
  <c r="AE35" i="113" s="1"/>
  <c r="B35" i="114"/>
  <c r="AS35" i="114" s="1"/>
  <c r="B20" i="113"/>
  <c r="AE20" i="113" s="1"/>
  <c r="B20" i="114"/>
  <c r="AS20" i="114" s="1"/>
  <c r="B15" i="113"/>
  <c r="AE15" i="113" s="1"/>
  <c r="B15" i="114"/>
  <c r="AS15" i="114" s="1"/>
  <c r="B16" i="113"/>
  <c r="AE16" i="113" s="1"/>
  <c r="B16" i="114"/>
  <c r="AS16" i="114" s="1"/>
  <c r="B10" i="113"/>
  <c r="AE10" i="113" s="1"/>
  <c r="B10" i="114"/>
  <c r="AS10" i="114" s="1"/>
  <c r="B40" i="79"/>
  <c r="O37" i="113" s="1"/>
  <c r="B29" i="113"/>
  <c r="AE29" i="113" s="1"/>
  <c r="B29" i="114"/>
  <c r="AS29" i="114" s="1"/>
  <c r="B31" i="113"/>
  <c r="AE31" i="113" s="1"/>
  <c r="B31" i="114"/>
  <c r="AS31" i="114" s="1"/>
  <c r="B30" i="113"/>
  <c r="AE30" i="113" s="1"/>
  <c r="B30" i="114"/>
  <c r="AS30" i="114" s="1"/>
  <c r="B27" i="113"/>
  <c r="AE27" i="113" s="1"/>
  <c r="B27" i="114"/>
  <c r="AS27" i="114" s="1"/>
  <c r="B24" i="113"/>
  <c r="AE24" i="113" s="1"/>
  <c r="B24" i="114"/>
  <c r="AS24" i="114" s="1"/>
  <c r="B34" i="113"/>
  <c r="AE34" i="113" s="1"/>
  <c r="B34" i="114"/>
  <c r="AS34" i="114" s="1"/>
  <c r="D22" i="114"/>
  <c r="D24" i="114"/>
  <c r="D27" i="114"/>
  <c r="D19" i="114"/>
  <c r="D16" i="114"/>
  <c r="D26" i="114"/>
  <c r="D32" i="114"/>
  <c r="D33" i="114"/>
  <c r="D7" i="114"/>
  <c r="D9" i="114"/>
  <c r="D11" i="114"/>
  <c r="D31" i="114"/>
  <c r="D6" i="114"/>
  <c r="D30" i="114"/>
  <c r="D18" i="114"/>
  <c r="D17" i="114"/>
  <c r="D34" i="114"/>
  <c r="D13" i="114"/>
  <c r="D15" i="114"/>
  <c r="D35" i="114"/>
  <c r="D14" i="114"/>
  <c r="D12" i="114"/>
  <c r="D29" i="114"/>
  <c r="D28" i="114"/>
  <c r="D21" i="114"/>
  <c r="D8" i="114"/>
  <c r="D20" i="114"/>
  <c r="D23" i="114"/>
  <c r="D25" i="114"/>
  <c r="D36" i="114"/>
  <c r="D10" i="114"/>
  <c r="AF33" i="113"/>
  <c r="AF24" i="113"/>
  <c r="AF26" i="113"/>
  <c r="AF19" i="113"/>
  <c r="AF16" i="113"/>
  <c r="AF32" i="113"/>
  <c r="AF27" i="113"/>
  <c r="AF22" i="113"/>
  <c r="AF8" i="113"/>
  <c r="AF29" i="113"/>
  <c r="AF28" i="113"/>
  <c r="AF30" i="113"/>
  <c r="AF36" i="113"/>
  <c r="AF20" i="113"/>
  <c r="AF11" i="113"/>
  <c r="AF15" i="113"/>
  <c r="AF9" i="113"/>
  <c r="AF13" i="113"/>
  <c r="AF18" i="113"/>
  <c r="AF34" i="113"/>
  <c r="AF14" i="113"/>
  <c r="AF12" i="113"/>
  <c r="AF23" i="113"/>
  <c r="AF21" i="113"/>
  <c r="AF35" i="113"/>
  <c r="AF25" i="113"/>
  <c r="AF17" i="113"/>
  <c r="AF6" i="113"/>
  <c r="AF31" i="113"/>
  <c r="AF7" i="113"/>
  <c r="AF10" i="113"/>
  <c r="D20" i="113"/>
  <c r="D25" i="113"/>
  <c r="D27" i="113"/>
  <c r="D29" i="113"/>
  <c r="D21" i="113"/>
  <c r="D32" i="113"/>
  <c r="D34" i="113"/>
  <c r="D36" i="113"/>
  <c r="D24" i="113"/>
  <c r="D31" i="113"/>
  <c r="D22" i="113"/>
  <c r="D35" i="113"/>
  <c r="D30" i="113"/>
  <c r="D23" i="113"/>
  <c r="D26" i="113"/>
  <c r="D33" i="113"/>
  <c r="D19" i="113"/>
  <c r="D28" i="113"/>
  <c r="L7" i="73"/>
  <c r="L8" i="73"/>
  <c r="L9" i="73"/>
  <c r="L10" i="73"/>
  <c r="L18" i="73"/>
  <c r="L17" i="73"/>
  <c r="L16" i="73"/>
  <c r="L15" i="73"/>
  <c r="L14" i="73"/>
  <c r="L13" i="73"/>
  <c r="L12" i="73"/>
  <c r="L11" i="73"/>
  <c r="U5" i="73"/>
  <c r="S5" i="73"/>
  <c r="R5" i="73"/>
  <c r="Q5" i="73"/>
  <c r="C18" i="74"/>
  <c r="C18" i="113"/>
  <c r="C17" i="74"/>
  <c r="C17" i="113"/>
  <c r="C16" i="74"/>
  <c r="C16" i="113"/>
  <c r="C15" i="74"/>
  <c r="C15" i="113"/>
  <c r="C14" i="74"/>
  <c r="C14" i="113"/>
  <c r="C13" i="74"/>
  <c r="C13" i="113"/>
  <c r="C12" i="74"/>
  <c r="C12" i="113"/>
  <c r="C11" i="74"/>
  <c r="C11" i="113"/>
  <c r="C10" i="74"/>
  <c r="C10" i="113"/>
  <c r="C9" i="74"/>
  <c r="C9" i="113"/>
  <c r="C8" i="74"/>
  <c r="C8" i="113"/>
  <c r="C7" i="74"/>
  <c r="C7" i="113"/>
  <c r="C6" i="74"/>
  <c r="C6" i="113"/>
  <c r="BB37" i="4"/>
  <c r="BA37" i="4"/>
  <c r="E80" i="92"/>
  <c r="N80" i="92" s="1"/>
  <c r="D84" i="110"/>
  <c r="E84" i="110" s="1"/>
  <c r="D80" i="6"/>
  <c r="GK4" i="4"/>
  <c r="N80" i="110"/>
  <c r="AR2" i="74"/>
  <c r="AK2" i="74"/>
  <c r="AE2" i="74"/>
  <c r="Y2" i="74"/>
  <c r="S2" i="74"/>
  <c r="M2" i="74"/>
  <c r="G2" i="74"/>
  <c r="AL2" i="74"/>
  <c r="H2" i="74"/>
  <c r="AP2" i="74"/>
  <c r="AJ2" i="74"/>
  <c r="AD2" i="74"/>
  <c r="X2" i="74"/>
  <c r="R2" i="74"/>
  <c r="L2" i="74"/>
  <c r="AO2" i="74"/>
  <c r="AI2" i="74"/>
  <c r="AC2" i="74"/>
  <c r="W2" i="74"/>
  <c r="Q2" i="74"/>
  <c r="K2" i="74"/>
  <c r="AN2" i="74"/>
  <c r="AH2" i="74"/>
  <c r="AB2" i="74"/>
  <c r="V2" i="74"/>
  <c r="P2" i="74"/>
  <c r="J2" i="74"/>
  <c r="AQ2" i="74"/>
  <c r="AF2" i="74"/>
  <c r="Z2" i="74"/>
  <c r="T2" i="74"/>
  <c r="N2" i="74"/>
  <c r="AM2" i="74"/>
  <c r="AG2" i="74"/>
  <c r="AA2" i="74"/>
  <c r="U2" i="74"/>
  <c r="O2" i="74"/>
  <c r="I2" i="74"/>
  <c r="D84" i="93"/>
  <c r="E84" i="93" s="1"/>
  <c r="D84" i="83"/>
  <c r="E84" i="83" s="1"/>
  <c r="F2" i="74"/>
  <c r="E2" i="74"/>
  <c r="N80" i="93"/>
  <c r="J80" i="83"/>
  <c r="K80" i="83" s="1"/>
  <c r="N80" i="91"/>
  <c r="D80" i="105"/>
  <c r="E80" i="105" s="1"/>
  <c r="J80" i="105" s="1"/>
  <c r="K80" i="105" s="1"/>
  <c r="GK35" i="4"/>
  <c r="D80" i="106"/>
  <c r="E80" i="106" s="1"/>
  <c r="J80" i="106" s="1"/>
  <c r="K80" i="106" s="1"/>
  <c r="GK34" i="4"/>
  <c r="D80" i="108"/>
  <c r="E80" i="108" s="1"/>
  <c r="J80" i="108" s="1"/>
  <c r="K80" i="108" s="1"/>
  <c r="GK32" i="4"/>
  <c r="D80" i="111"/>
  <c r="E80" i="111" s="1"/>
  <c r="J80" i="111" s="1"/>
  <c r="K80" i="111" s="1"/>
  <c r="GK30" i="4"/>
  <c r="D80" i="109"/>
  <c r="E80" i="109" s="1"/>
  <c r="J80" i="109" s="1"/>
  <c r="K80" i="109" s="1"/>
  <c r="GK31" i="4"/>
  <c r="D80" i="112"/>
  <c r="E80" i="112" s="1"/>
  <c r="J80" i="112" s="1"/>
  <c r="K80" i="112" s="1"/>
  <c r="GK29" i="4"/>
  <c r="D80" i="107"/>
  <c r="E80" i="107" s="1"/>
  <c r="J80" i="107" s="1"/>
  <c r="K80" i="107" s="1"/>
  <c r="GK33" i="4"/>
  <c r="D80" i="85"/>
  <c r="E80" i="85" s="1"/>
  <c r="N80" i="85" s="1"/>
  <c r="GK14" i="4"/>
  <c r="D80" i="102"/>
  <c r="E80" i="102" s="1"/>
  <c r="N80" i="102" s="1"/>
  <c r="GK16" i="4"/>
  <c r="D80" i="87"/>
  <c r="D84" i="87" s="1"/>
  <c r="E84" i="87" s="1"/>
  <c r="GK13" i="4"/>
  <c r="D80" i="94"/>
  <c r="D84" i="94" s="1"/>
  <c r="E84" i="94" s="1"/>
  <c r="GK15" i="4"/>
  <c r="D80" i="101"/>
  <c r="E80" i="101" s="1"/>
  <c r="N80" i="101" s="1"/>
  <c r="GK17" i="4"/>
  <c r="D80" i="88"/>
  <c r="E80" i="88" s="1"/>
  <c r="N80" i="88" s="1"/>
  <c r="GK12" i="4"/>
  <c r="D80" i="89"/>
  <c r="E80" i="89" s="1"/>
  <c r="N80" i="89" s="1"/>
  <c r="GK11" i="4"/>
  <c r="D80" i="90"/>
  <c r="D84" i="90" s="1"/>
  <c r="E84" i="90" s="1"/>
  <c r="GK10" i="4"/>
  <c r="D80" i="86"/>
  <c r="E80" i="86" s="1"/>
  <c r="N80" i="86" s="1"/>
  <c r="GK9" i="4"/>
  <c r="D80" i="84"/>
  <c r="D84" i="84" s="1"/>
  <c r="E84" i="84" s="1"/>
  <c r="GK8" i="4"/>
  <c r="D80" i="82"/>
  <c r="E80" i="82" s="1"/>
  <c r="GK7" i="4"/>
  <c r="D80" i="81"/>
  <c r="E80" i="81" s="1"/>
  <c r="N80" i="81" s="1"/>
  <c r="GK6" i="4"/>
  <c r="D80" i="80"/>
  <c r="E80" i="80" s="1"/>
  <c r="N80" i="80" s="1"/>
  <c r="GK5" i="4"/>
  <c r="CK37" i="4"/>
  <c r="DA37" i="4"/>
  <c r="C14" i="73"/>
  <c r="C16" i="73"/>
  <c r="AU37" i="4"/>
  <c r="BG37" i="4"/>
  <c r="C18" i="73"/>
  <c r="AF37" i="4"/>
  <c r="AC37" i="4"/>
  <c r="DJ37" i="4"/>
  <c r="C17" i="73"/>
  <c r="C10" i="73"/>
  <c r="J53" i="82"/>
  <c r="K53" i="82" s="1"/>
  <c r="N53" i="82"/>
  <c r="J32" i="102"/>
  <c r="K32" i="102" s="1"/>
  <c r="N32" i="102"/>
  <c r="J70" i="81"/>
  <c r="K70" i="81" s="1"/>
  <c r="N70" i="81"/>
  <c r="J43" i="83"/>
  <c r="K43" i="83" s="1"/>
  <c r="N43" i="83"/>
  <c r="N41" i="86"/>
  <c r="J41" i="86"/>
  <c r="K41" i="86" s="1"/>
  <c r="J72" i="96"/>
  <c r="K72" i="96" s="1"/>
  <c r="N72" i="96"/>
  <c r="J30" i="105"/>
  <c r="K30" i="105" s="1"/>
  <c r="N30" i="105"/>
  <c r="N53" i="102"/>
  <c r="J53" i="102"/>
  <c r="K53" i="102" s="1"/>
  <c r="J77" i="88"/>
  <c r="K77" i="88" s="1"/>
  <c r="N77" i="88"/>
  <c r="N78" i="102"/>
  <c r="J78" i="102"/>
  <c r="K78" i="102" s="1"/>
  <c r="N35" i="96"/>
  <c r="J35" i="96"/>
  <c r="K35" i="96" s="1"/>
  <c r="N35" i="83"/>
  <c r="J35" i="83"/>
  <c r="K35" i="83" s="1"/>
  <c r="J55" i="111"/>
  <c r="K55" i="111" s="1"/>
  <c r="N55" i="111"/>
  <c r="N78" i="85"/>
  <c r="J78" i="85"/>
  <c r="K78" i="85" s="1"/>
  <c r="J44" i="99"/>
  <c r="K44" i="99" s="1"/>
  <c r="N44" i="99"/>
  <c r="J72" i="80"/>
  <c r="K72" i="80" s="1"/>
  <c r="N72" i="80"/>
  <c r="J30" i="86"/>
  <c r="K30" i="86" s="1"/>
  <c r="N30" i="86"/>
  <c r="N77" i="100"/>
  <c r="J77" i="100"/>
  <c r="K77" i="100" s="1"/>
  <c r="J67" i="96"/>
  <c r="K67" i="96" s="1"/>
  <c r="N67" i="96"/>
  <c r="J68" i="91"/>
  <c r="K68" i="91" s="1"/>
  <c r="N68" i="91"/>
  <c r="N60" i="105"/>
  <c r="J60" i="105"/>
  <c r="K60" i="105" s="1"/>
  <c r="J34" i="108"/>
  <c r="K34" i="108" s="1"/>
  <c r="N34" i="108"/>
  <c r="N61" i="110"/>
  <c r="J61" i="110"/>
  <c r="K61" i="110" s="1"/>
  <c r="N46" i="106"/>
  <c r="J46" i="106"/>
  <c r="K46" i="106" s="1"/>
  <c r="J71" i="81"/>
  <c r="K71" i="81" s="1"/>
  <c r="N71" i="81"/>
  <c r="J74" i="84"/>
  <c r="K74" i="84" s="1"/>
  <c r="N74" i="84"/>
  <c r="J74" i="90"/>
  <c r="K74" i="90" s="1"/>
  <c r="N74" i="90"/>
  <c r="J74" i="88"/>
  <c r="K74" i="88" s="1"/>
  <c r="N74" i="88"/>
  <c r="N66" i="101"/>
  <c r="J66" i="101"/>
  <c r="K66" i="101" s="1"/>
  <c r="N66" i="99"/>
  <c r="J66" i="99"/>
  <c r="K66" i="99" s="1"/>
  <c r="J42" i="97"/>
  <c r="K42" i="97" s="1"/>
  <c r="N42" i="97"/>
  <c r="J49" i="95"/>
  <c r="K49" i="95" s="1"/>
  <c r="N49" i="95"/>
  <c r="J33" i="92"/>
  <c r="K33" i="92" s="1"/>
  <c r="N33" i="92"/>
  <c r="J30" i="83"/>
  <c r="K30" i="83" s="1"/>
  <c r="N30" i="83"/>
  <c r="J30" i="112"/>
  <c r="K30" i="112" s="1"/>
  <c r="N30" i="112"/>
  <c r="J30" i="109"/>
  <c r="K30" i="109" s="1"/>
  <c r="N30" i="109"/>
  <c r="N72" i="107"/>
  <c r="J72" i="107"/>
  <c r="K72" i="107" s="1"/>
  <c r="N38" i="109"/>
  <c r="J38" i="109"/>
  <c r="K38" i="109" s="1"/>
  <c r="J67" i="107"/>
  <c r="K67" i="107" s="1"/>
  <c r="N67" i="107"/>
  <c r="J55" i="82"/>
  <c r="K55" i="82" s="1"/>
  <c r="N55" i="82"/>
  <c r="J32" i="90"/>
  <c r="K32" i="90" s="1"/>
  <c r="N32" i="90"/>
  <c r="N53" i="88"/>
  <c r="J53" i="88"/>
  <c r="K53" i="88" s="1"/>
  <c r="J35" i="85"/>
  <c r="K35" i="85" s="1"/>
  <c r="N35" i="85"/>
  <c r="J68" i="100"/>
  <c r="K68" i="100" s="1"/>
  <c r="N68" i="100"/>
  <c r="N61" i="96"/>
  <c r="J61" i="96"/>
  <c r="K61" i="96" s="1"/>
  <c r="N78" i="93"/>
  <c r="J78" i="93"/>
  <c r="K78" i="93" s="1"/>
  <c r="J49" i="91"/>
  <c r="K49" i="91" s="1"/>
  <c r="N49" i="91"/>
  <c r="J34" i="109"/>
  <c r="K34" i="109" s="1"/>
  <c r="N34" i="109"/>
  <c r="J47" i="83"/>
  <c r="K47" i="83" s="1"/>
  <c r="N47" i="83"/>
  <c r="N47" i="105"/>
  <c r="J47" i="105"/>
  <c r="K47" i="105" s="1"/>
  <c r="N70" i="108"/>
  <c r="J70" i="108"/>
  <c r="K70" i="108" s="1"/>
  <c r="J44" i="105"/>
  <c r="K44" i="105" s="1"/>
  <c r="N44" i="105"/>
  <c r="J55" i="80"/>
  <c r="K55" i="80" s="1"/>
  <c r="N55" i="80"/>
  <c r="N49" i="80"/>
  <c r="J49" i="80"/>
  <c r="K49" i="80" s="1"/>
  <c r="N59" i="82"/>
  <c r="J59" i="82"/>
  <c r="K59" i="82" s="1"/>
  <c r="J71" i="86"/>
  <c r="K71" i="86" s="1"/>
  <c r="N71" i="86"/>
  <c r="J52" i="88"/>
  <c r="K52" i="88" s="1"/>
  <c r="N52" i="88"/>
  <c r="J34" i="85"/>
  <c r="K34" i="85" s="1"/>
  <c r="N34" i="85"/>
  <c r="J74" i="102"/>
  <c r="K74" i="102" s="1"/>
  <c r="N74" i="102"/>
  <c r="J42" i="99"/>
  <c r="K42" i="99" s="1"/>
  <c r="N42" i="99"/>
  <c r="J63" i="97"/>
  <c r="K63" i="97" s="1"/>
  <c r="N63" i="97"/>
  <c r="J52" i="93"/>
  <c r="K52" i="93" s="1"/>
  <c r="N52" i="93"/>
  <c r="J44" i="91"/>
  <c r="K44" i="91" s="1"/>
  <c r="N44" i="91"/>
  <c r="N64" i="110"/>
  <c r="J64" i="110"/>
  <c r="K64" i="110" s="1"/>
  <c r="J42" i="105"/>
  <c r="K42" i="105" s="1"/>
  <c r="N42" i="105"/>
  <c r="J67" i="111"/>
  <c r="K67" i="111" s="1"/>
  <c r="N67" i="111"/>
  <c r="J39" i="94"/>
  <c r="K39" i="94" s="1"/>
  <c r="N39" i="94"/>
  <c r="N47" i="102"/>
  <c r="J47" i="102"/>
  <c r="K47" i="102" s="1"/>
  <c r="N37" i="85"/>
  <c r="J37" i="85"/>
  <c r="K37" i="85" s="1"/>
  <c r="N55" i="99"/>
  <c r="J55" i="99"/>
  <c r="K55" i="99" s="1"/>
  <c r="J56" i="110"/>
  <c r="K56" i="110" s="1"/>
  <c r="N56" i="110"/>
  <c r="J47" i="95"/>
  <c r="K47" i="95" s="1"/>
  <c r="N47" i="95"/>
  <c r="E80" i="90"/>
  <c r="N80" i="90" s="1"/>
  <c r="E105" i="88"/>
  <c r="D82" i="88"/>
  <c r="E82" i="88" s="1"/>
  <c r="N82" i="88" s="1"/>
  <c r="J30" i="89"/>
  <c r="K30" i="89" s="1"/>
  <c r="N30" i="89"/>
  <c r="J70" i="97"/>
  <c r="K70" i="97" s="1"/>
  <c r="N70" i="97"/>
  <c r="J51" i="105"/>
  <c r="K51" i="105" s="1"/>
  <c r="N51" i="105"/>
  <c r="J44" i="84"/>
  <c r="K44" i="84" s="1"/>
  <c r="N44" i="84"/>
  <c r="J33" i="99"/>
  <c r="K33" i="99" s="1"/>
  <c r="N33" i="99"/>
  <c r="J44" i="93"/>
  <c r="K44" i="93" s="1"/>
  <c r="N44" i="93"/>
  <c r="J72" i="86"/>
  <c r="K72" i="86" s="1"/>
  <c r="N72" i="86"/>
  <c r="N67" i="99"/>
  <c r="J67" i="99"/>
  <c r="K67" i="99" s="1"/>
  <c r="J42" i="83"/>
  <c r="K42" i="83" s="1"/>
  <c r="N42" i="83"/>
  <c r="N77" i="89"/>
  <c r="J77" i="89"/>
  <c r="K77" i="89" s="1"/>
  <c r="N67" i="94"/>
  <c r="J67" i="94"/>
  <c r="K67" i="94" s="1"/>
  <c r="J68" i="97"/>
  <c r="K68" i="97" s="1"/>
  <c r="N68" i="97"/>
  <c r="N72" i="105"/>
  <c r="J72" i="105"/>
  <c r="K72" i="105" s="1"/>
  <c r="N73" i="82"/>
  <c r="J73" i="82"/>
  <c r="K73" i="82" s="1"/>
  <c r="J73" i="88"/>
  <c r="K73" i="88" s="1"/>
  <c r="N73" i="88"/>
  <c r="J64" i="101"/>
  <c r="K64" i="101" s="1"/>
  <c r="N64" i="101"/>
  <c r="J80" i="96"/>
  <c r="K80" i="96" s="1"/>
  <c r="N80" i="96"/>
  <c r="J77" i="106"/>
  <c r="K77" i="106" s="1"/>
  <c r="N77" i="106"/>
  <c r="J30" i="84"/>
  <c r="K30" i="84" s="1"/>
  <c r="N30" i="84"/>
  <c r="J77" i="101"/>
  <c r="K77" i="101" s="1"/>
  <c r="N77" i="101"/>
  <c r="J72" i="98"/>
  <c r="K72" i="98" s="1"/>
  <c r="N72" i="98"/>
  <c r="J32" i="109"/>
  <c r="K32" i="109" s="1"/>
  <c r="N32" i="109"/>
  <c r="N52" i="112"/>
  <c r="J52" i="112"/>
  <c r="K52" i="112" s="1"/>
  <c r="J50" i="106"/>
  <c r="K50" i="106" s="1"/>
  <c r="N50" i="106"/>
  <c r="N56" i="98"/>
  <c r="J56" i="98"/>
  <c r="K56" i="98" s="1"/>
  <c r="N66" i="84"/>
  <c r="J66" i="84"/>
  <c r="K66" i="84" s="1"/>
  <c r="N66" i="88"/>
  <c r="J66" i="88"/>
  <c r="K66" i="88" s="1"/>
  <c r="J42" i="85"/>
  <c r="K42" i="85" s="1"/>
  <c r="N42" i="85"/>
  <c r="J74" i="94"/>
  <c r="K74" i="94" s="1"/>
  <c r="N74" i="94"/>
  <c r="J71" i="102"/>
  <c r="K71" i="102" s="1"/>
  <c r="N71" i="102"/>
  <c r="N59" i="99"/>
  <c r="J59" i="99"/>
  <c r="K59" i="99" s="1"/>
  <c r="J63" i="98"/>
  <c r="K63" i="98" s="1"/>
  <c r="N63" i="98"/>
  <c r="N31" i="97"/>
  <c r="J31" i="97"/>
  <c r="K31" i="97" s="1"/>
  <c r="N66" i="96"/>
  <c r="J66" i="96"/>
  <c r="K66" i="96" s="1"/>
  <c r="J34" i="95"/>
  <c r="K34" i="95" s="1"/>
  <c r="N34" i="95"/>
  <c r="N66" i="93"/>
  <c r="J66" i="93"/>
  <c r="K66" i="93" s="1"/>
  <c r="N64" i="92"/>
  <c r="J64" i="92"/>
  <c r="K64" i="92" s="1"/>
  <c r="J51" i="91"/>
  <c r="K51" i="91" s="1"/>
  <c r="N51" i="91"/>
  <c r="N72" i="83"/>
  <c r="J72" i="83"/>
  <c r="K72" i="83" s="1"/>
  <c r="J51" i="110"/>
  <c r="K51" i="110" s="1"/>
  <c r="N51" i="110"/>
  <c r="N72" i="112"/>
  <c r="J72" i="112"/>
  <c r="K72" i="112" s="1"/>
  <c r="J51" i="111"/>
  <c r="K51" i="111" s="1"/>
  <c r="N51" i="111"/>
  <c r="N72" i="109"/>
  <c r="J72" i="109"/>
  <c r="K72" i="109" s="1"/>
  <c r="J44" i="108"/>
  <c r="K44" i="108" s="1"/>
  <c r="N44" i="108"/>
  <c r="J78" i="107"/>
  <c r="K78" i="107" s="1"/>
  <c r="N78" i="107"/>
  <c r="J34" i="106"/>
  <c r="K34" i="106" s="1"/>
  <c r="N34" i="106"/>
  <c r="J49" i="105"/>
  <c r="K49" i="105" s="1"/>
  <c r="N49" i="105"/>
  <c r="N55" i="92"/>
  <c r="J55" i="92"/>
  <c r="K55" i="92" s="1"/>
  <c r="J77" i="91"/>
  <c r="K77" i="91" s="1"/>
  <c r="N77" i="91"/>
  <c r="J37" i="84"/>
  <c r="K37" i="84" s="1"/>
  <c r="N37" i="84"/>
  <c r="J39" i="107"/>
  <c r="K39" i="107" s="1"/>
  <c r="N39" i="107"/>
  <c r="J41" i="82"/>
  <c r="K41" i="82" s="1"/>
  <c r="N41" i="82"/>
  <c r="N61" i="84"/>
  <c r="J61" i="84"/>
  <c r="K61" i="84" s="1"/>
  <c r="N43" i="86"/>
  <c r="J43" i="86"/>
  <c r="K43" i="86" s="1"/>
  <c r="J78" i="90"/>
  <c r="K78" i="90" s="1"/>
  <c r="N78" i="90"/>
  <c r="J70" i="90"/>
  <c r="K70" i="90" s="1"/>
  <c r="N70" i="90"/>
  <c r="N61" i="89"/>
  <c r="J61" i="89"/>
  <c r="K61" i="89" s="1"/>
  <c r="N43" i="88"/>
  <c r="J43" i="88"/>
  <c r="K43" i="88" s="1"/>
  <c r="N78" i="87"/>
  <c r="J78" i="87"/>
  <c r="K78" i="87" s="1"/>
  <c r="J70" i="87"/>
  <c r="K70" i="87" s="1"/>
  <c r="N70" i="87"/>
  <c r="J73" i="85"/>
  <c r="K73" i="85" s="1"/>
  <c r="N73" i="85"/>
  <c r="J53" i="94"/>
  <c r="K53" i="94" s="1"/>
  <c r="N53" i="94"/>
  <c r="N78" i="101"/>
  <c r="J78" i="101"/>
  <c r="K78" i="101" s="1"/>
  <c r="J70" i="101"/>
  <c r="K70" i="101" s="1"/>
  <c r="N70" i="101"/>
  <c r="N61" i="100"/>
  <c r="J61" i="100"/>
  <c r="K61" i="100" s="1"/>
  <c r="N43" i="99"/>
  <c r="J43" i="99"/>
  <c r="K43" i="99" s="1"/>
  <c r="J78" i="98"/>
  <c r="K78" i="98" s="1"/>
  <c r="N78" i="98"/>
  <c r="J70" i="98"/>
  <c r="K70" i="98" s="1"/>
  <c r="N70" i="98"/>
  <c r="J73" i="97"/>
  <c r="K73" i="97" s="1"/>
  <c r="N73" i="97"/>
  <c r="N53" i="96"/>
  <c r="J53" i="96"/>
  <c r="K53" i="96" s="1"/>
  <c r="J32" i="95"/>
  <c r="K32" i="95" s="1"/>
  <c r="N32" i="95"/>
  <c r="N68" i="93"/>
  <c r="J68" i="93"/>
  <c r="K68" i="93" s="1"/>
  <c r="J71" i="92"/>
  <c r="K71" i="92" s="1"/>
  <c r="N71" i="92"/>
  <c r="J34" i="91"/>
  <c r="K34" i="91" s="1"/>
  <c r="N34" i="91"/>
  <c r="J49" i="83"/>
  <c r="K49" i="83" s="1"/>
  <c r="N49" i="83"/>
  <c r="J59" i="110"/>
  <c r="K59" i="110" s="1"/>
  <c r="N59" i="110"/>
  <c r="N74" i="111"/>
  <c r="J74" i="111"/>
  <c r="K74" i="111" s="1"/>
  <c r="J63" i="109"/>
  <c r="K63" i="109" s="1"/>
  <c r="N63" i="109"/>
  <c r="N31" i="108"/>
  <c r="J31" i="108"/>
  <c r="K31" i="108" s="1"/>
  <c r="J49" i="107"/>
  <c r="K49" i="107" s="1"/>
  <c r="N49" i="107"/>
  <c r="J68" i="106"/>
  <c r="K68" i="106" s="1"/>
  <c r="N68" i="106"/>
  <c r="N70" i="105"/>
  <c r="J70" i="105"/>
  <c r="K70" i="105" s="1"/>
  <c r="N67" i="105"/>
  <c r="J67" i="105"/>
  <c r="K67" i="105" s="1"/>
  <c r="N47" i="98"/>
  <c r="J47" i="98"/>
  <c r="K47" i="98" s="1"/>
  <c r="N61" i="111"/>
  <c r="J61" i="111"/>
  <c r="K61" i="111" s="1"/>
  <c r="N56" i="106"/>
  <c r="J56" i="106"/>
  <c r="K56" i="106" s="1"/>
  <c r="N33" i="105"/>
  <c r="J33" i="105"/>
  <c r="K33" i="105" s="1"/>
  <c r="J67" i="83"/>
  <c r="K67" i="83" s="1"/>
  <c r="N67" i="83"/>
  <c r="N47" i="86"/>
  <c r="J47" i="86"/>
  <c r="K47" i="86" s="1"/>
  <c r="N56" i="111"/>
  <c r="J56" i="111"/>
  <c r="K56" i="111" s="1"/>
  <c r="N46" i="101"/>
  <c r="J46" i="101"/>
  <c r="K46" i="101" s="1"/>
  <c r="N34" i="80"/>
  <c r="J34" i="80"/>
  <c r="K34" i="80" s="1"/>
  <c r="N66" i="81"/>
  <c r="J66" i="81"/>
  <c r="K66" i="81" s="1"/>
  <c r="N72" i="82"/>
  <c r="J72" i="82"/>
  <c r="K72" i="82" s="1"/>
  <c r="J71" i="90"/>
  <c r="K71" i="90" s="1"/>
  <c r="N71" i="90"/>
  <c r="N31" i="89"/>
  <c r="J31" i="89"/>
  <c r="K31" i="89" s="1"/>
  <c r="J42" i="88"/>
  <c r="K42" i="88" s="1"/>
  <c r="N42" i="88"/>
  <c r="J52" i="87"/>
  <c r="K52" i="87" s="1"/>
  <c r="N52" i="87"/>
  <c r="J63" i="85"/>
  <c r="K63" i="85" s="1"/>
  <c r="N63" i="85"/>
  <c r="N31" i="94"/>
  <c r="J31" i="94"/>
  <c r="K31" i="94" s="1"/>
  <c r="N66" i="102"/>
  <c r="J66" i="102"/>
  <c r="K66" i="102" s="1"/>
  <c r="J71" i="100"/>
  <c r="K71" i="100" s="1"/>
  <c r="N71" i="100"/>
  <c r="J31" i="99"/>
  <c r="K31" i="99" s="1"/>
  <c r="N31" i="99"/>
  <c r="J42" i="98"/>
  <c r="K42" i="98" s="1"/>
  <c r="N42" i="98"/>
  <c r="J76" i="97"/>
  <c r="K76" i="97" s="1"/>
  <c r="N76" i="97"/>
  <c r="J74" i="97"/>
  <c r="K74" i="97" s="1"/>
  <c r="N74" i="97"/>
  <c r="J71" i="96"/>
  <c r="K71" i="96" s="1"/>
  <c r="N71" i="96"/>
  <c r="J31" i="95"/>
  <c r="K31" i="95" s="1"/>
  <c r="N31" i="95"/>
  <c r="J42" i="93"/>
  <c r="K42" i="93" s="1"/>
  <c r="N42" i="93"/>
  <c r="J78" i="92"/>
  <c r="K78" i="92" s="1"/>
  <c r="N78" i="92"/>
  <c r="N33" i="91"/>
  <c r="J33" i="91"/>
  <c r="K33" i="91" s="1"/>
  <c r="N58" i="83"/>
  <c r="J58" i="83"/>
  <c r="K58" i="83" s="1"/>
  <c r="N33" i="112"/>
  <c r="J33" i="112"/>
  <c r="K33" i="112" s="1"/>
  <c r="N58" i="111"/>
  <c r="J58" i="111"/>
  <c r="K58" i="111" s="1"/>
  <c r="N41" i="108"/>
  <c r="J41" i="108"/>
  <c r="K41" i="108" s="1"/>
  <c r="N76" i="107"/>
  <c r="J76" i="107"/>
  <c r="K76" i="107" s="1"/>
  <c r="J71" i="106"/>
  <c r="K71" i="106" s="1"/>
  <c r="N71" i="106"/>
  <c r="N31" i="105"/>
  <c r="J31" i="105"/>
  <c r="K31" i="105" s="1"/>
  <c r="J37" i="92"/>
  <c r="K37" i="92" s="1"/>
  <c r="N37" i="92"/>
  <c r="N39" i="98"/>
  <c r="J39" i="98"/>
  <c r="K39" i="98" s="1"/>
  <c r="J38" i="111"/>
  <c r="K38" i="111" s="1"/>
  <c r="N38" i="111"/>
  <c r="N55" i="106"/>
  <c r="J55" i="106"/>
  <c r="K55" i="106" s="1"/>
  <c r="N47" i="80"/>
  <c r="J47" i="80"/>
  <c r="K47" i="80" s="1"/>
  <c r="N38" i="102"/>
  <c r="J38" i="102"/>
  <c r="K38" i="102" s="1"/>
  <c r="J37" i="105"/>
  <c r="K37" i="105" s="1"/>
  <c r="N37" i="105"/>
  <c r="N39" i="93"/>
  <c r="J39" i="93"/>
  <c r="K39" i="93" s="1"/>
  <c r="N46" i="100"/>
  <c r="J46" i="100"/>
  <c r="K46" i="100" s="1"/>
  <c r="J38" i="86"/>
  <c r="K38" i="86" s="1"/>
  <c r="N38" i="86"/>
  <c r="N46" i="84"/>
  <c r="J46" i="84"/>
  <c r="K46" i="84" s="1"/>
  <c r="J56" i="86"/>
  <c r="K56" i="86" s="1"/>
  <c r="N56" i="86"/>
  <c r="N46" i="83"/>
  <c r="J46" i="83"/>
  <c r="K46" i="83" s="1"/>
  <c r="J39" i="110"/>
  <c r="K39" i="110" s="1"/>
  <c r="N39" i="110"/>
  <c r="N39" i="97"/>
  <c r="J39" i="97"/>
  <c r="K39" i="97" s="1"/>
  <c r="J39" i="99"/>
  <c r="K39" i="99" s="1"/>
  <c r="N39" i="99"/>
  <c r="J37" i="95"/>
  <c r="K37" i="95" s="1"/>
  <c r="N37" i="95"/>
  <c r="J46" i="109"/>
  <c r="K46" i="109" s="1"/>
  <c r="N46" i="109"/>
  <c r="J77" i="83"/>
  <c r="K77" i="83" s="1"/>
  <c r="N77" i="83"/>
  <c r="E105" i="102"/>
  <c r="D82" i="102"/>
  <c r="E82" i="102" s="1"/>
  <c r="N82" i="102" s="1"/>
  <c r="J80" i="110"/>
  <c r="K80" i="110" s="1"/>
  <c r="E80" i="94"/>
  <c r="N80" i="94" s="1"/>
  <c r="C15" i="73"/>
  <c r="J58" i="80"/>
  <c r="K58" i="80" s="1"/>
  <c r="N58" i="80"/>
  <c r="J50" i="84"/>
  <c r="K50" i="84" s="1"/>
  <c r="N50" i="84"/>
  <c r="N67" i="88"/>
  <c r="J67" i="88"/>
  <c r="K67" i="88" s="1"/>
  <c r="N35" i="100"/>
  <c r="J35" i="100"/>
  <c r="K35" i="100" s="1"/>
  <c r="J32" i="91"/>
  <c r="K32" i="91" s="1"/>
  <c r="N32" i="91"/>
  <c r="J53" i="111"/>
  <c r="K53" i="111" s="1"/>
  <c r="N53" i="111"/>
  <c r="J46" i="105"/>
  <c r="K46" i="105" s="1"/>
  <c r="N46" i="105"/>
  <c r="N34" i="82"/>
  <c r="J34" i="82"/>
  <c r="K34" i="82" s="1"/>
  <c r="J64" i="84"/>
  <c r="K64" i="84" s="1"/>
  <c r="N64" i="84"/>
  <c r="N35" i="94"/>
  <c r="J35" i="94"/>
  <c r="K35" i="94" s="1"/>
  <c r="J58" i="100"/>
  <c r="K58" i="100" s="1"/>
  <c r="N58" i="100"/>
  <c r="J80" i="99"/>
  <c r="K80" i="99" s="1"/>
  <c r="N80" i="99"/>
  <c r="N77" i="97"/>
  <c r="J77" i="97"/>
  <c r="K77" i="97" s="1"/>
  <c r="J64" i="96"/>
  <c r="K64" i="96" s="1"/>
  <c r="N64" i="96"/>
  <c r="J64" i="93"/>
  <c r="K64" i="93" s="1"/>
  <c r="N64" i="93"/>
  <c r="N52" i="91"/>
  <c r="J52" i="91"/>
  <c r="K52" i="91" s="1"/>
  <c r="N50" i="110"/>
  <c r="J50" i="110"/>
  <c r="K50" i="110" s="1"/>
  <c r="J77" i="81"/>
  <c r="K77" i="81" s="1"/>
  <c r="N77" i="81"/>
  <c r="N67" i="82"/>
  <c r="J67" i="82"/>
  <c r="K67" i="82" s="1"/>
  <c r="J72" i="84"/>
  <c r="K72" i="84" s="1"/>
  <c r="N72" i="84"/>
  <c r="J58" i="94"/>
  <c r="K58" i="94" s="1"/>
  <c r="N58" i="94"/>
  <c r="N67" i="100"/>
  <c r="J67" i="100"/>
  <c r="K67" i="100" s="1"/>
  <c r="N51" i="99"/>
  <c r="J51" i="99"/>
  <c r="K51" i="99" s="1"/>
  <c r="J30" i="98"/>
  <c r="K30" i="98" s="1"/>
  <c r="N30" i="98"/>
  <c r="J77" i="95"/>
  <c r="K77" i="95" s="1"/>
  <c r="N77" i="95"/>
  <c r="N60" i="93"/>
  <c r="J60" i="93"/>
  <c r="K60" i="93" s="1"/>
  <c r="N74" i="92"/>
  <c r="J74" i="92"/>
  <c r="K74" i="92" s="1"/>
  <c r="J71" i="83"/>
  <c r="K71" i="83" s="1"/>
  <c r="N71" i="83"/>
  <c r="J53" i="112"/>
  <c r="K53" i="112" s="1"/>
  <c r="N53" i="112"/>
  <c r="N37" i="98"/>
  <c r="J37" i="98"/>
  <c r="K37" i="98" s="1"/>
  <c r="J64" i="81"/>
  <c r="K64" i="81" s="1"/>
  <c r="N64" i="81"/>
  <c r="J67" i="90"/>
  <c r="K67" i="90" s="1"/>
  <c r="N67" i="90"/>
  <c r="J51" i="88"/>
  <c r="K51" i="88" s="1"/>
  <c r="N51" i="88"/>
  <c r="N33" i="85"/>
  <c r="J33" i="85"/>
  <c r="K33" i="85" s="1"/>
  <c r="J50" i="93"/>
  <c r="K50" i="93" s="1"/>
  <c r="N50" i="93"/>
  <c r="J44" i="80"/>
  <c r="K44" i="80" s="1"/>
  <c r="N44" i="80"/>
  <c r="J56" i="82"/>
  <c r="K56" i="82" s="1"/>
  <c r="N56" i="82"/>
  <c r="N35" i="84"/>
  <c r="J35" i="84"/>
  <c r="K35" i="84" s="1"/>
  <c r="N77" i="90"/>
  <c r="J77" i="90"/>
  <c r="K77" i="90" s="1"/>
  <c r="N60" i="89"/>
  <c r="J60" i="89"/>
  <c r="K60" i="89" s="1"/>
  <c r="N41" i="88"/>
  <c r="J41" i="88"/>
  <c r="K41" i="88" s="1"/>
  <c r="J72" i="87"/>
  <c r="K72" i="87" s="1"/>
  <c r="N72" i="87"/>
  <c r="N51" i="94"/>
  <c r="J51" i="94"/>
  <c r="K51" i="94" s="1"/>
  <c r="N43" i="102"/>
  <c r="J43" i="102"/>
  <c r="K43" i="102" s="1"/>
  <c r="N53" i="97"/>
  <c r="J53" i="97"/>
  <c r="K53" i="97" s="1"/>
  <c r="J43" i="91"/>
  <c r="K43" i="91" s="1"/>
  <c r="N43" i="91"/>
  <c r="J53" i="109"/>
  <c r="K53" i="109" s="1"/>
  <c r="N53" i="109"/>
  <c r="J56" i="92"/>
  <c r="K56" i="92" s="1"/>
  <c r="N56" i="92"/>
  <c r="N78" i="80"/>
  <c r="J78" i="80"/>
  <c r="K78" i="80" s="1"/>
  <c r="J53" i="81"/>
  <c r="K53" i="81" s="1"/>
  <c r="N53" i="81"/>
  <c r="J58" i="86"/>
  <c r="K58" i="86" s="1"/>
  <c r="N58" i="86"/>
  <c r="J43" i="85"/>
  <c r="K43" i="85" s="1"/>
  <c r="N43" i="85"/>
  <c r="N60" i="102"/>
  <c r="J60" i="102"/>
  <c r="K60" i="102" s="1"/>
  <c r="J30" i="97"/>
  <c r="K30" i="97" s="1"/>
  <c r="N30" i="97"/>
  <c r="N33" i="93"/>
  <c r="J33" i="93"/>
  <c r="K33" i="93" s="1"/>
  <c r="J71" i="91"/>
  <c r="K71" i="91" s="1"/>
  <c r="N71" i="91"/>
  <c r="J32" i="110"/>
  <c r="K32" i="110" s="1"/>
  <c r="N32" i="110"/>
  <c r="J43" i="109"/>
  <c r="K43" i="109" s="1"/>
  <c r="N43" i="109"/>
  <c r="J67" i="81"/>
  <c r="K67" i="81" s="1"/>
  <c r="N67" i="81"/>
  <c r="J74" i="82"/>
  <c r="K74" i="82" s="1"/>
  <c r="N74" i="82"/>
  <c r="J33" i="89"/>
  <c r="K33" i="89" s="1"/>
  <c r="N33" i="89"/>
  <c r="J60" i="85"/>
  <c r="K60" i="85" s="1"/>
  <c r="N60" i="85"/>
  <c r="N60" i="101"/>
  <c r="J60" i="101"/>
  <c r="K60" i="101" s="1"/>
  <c r="J41" i="100"/>
  <c r="K41" i="100" s="1"/>
  <c r="N41" i="100"/>
  <c r="J72" i="99"/>
  <c r="K72" i="99" s="1"/>
  <c r="N72" i="99"/>
  <c r="J30" i="96"/>
  <c r="K30" i="96" s="1"/>
  <c r="N30" i="96"/>
  <c r="J73" i="91"/>
  <c r="K73" i="91" s="1"/>
  <c r="N73" i="91"/>
  <c r="N35" i="108"/>
  <c r="J35" i="108"/>
  <c r="K35" i="108" s="1"/>
  <c r="J47" i="101"/>
  <c r="K47" i="101" s="1"/>
  <c r="N47" i="101"/>
  <c r="N31" i="110"/>
  <c r="J31" i="110"/>
  <c r="K31" i="110" s="1"/>
  <c r="J42" i="112"/>
  <c r="K42" i="112" s="1"/>
  <c r="N42" i="112"/>
  <c r="N52" i="111"/>
  <c r="J52" i="111"/>
  <c r="K52" i="111" s="1"/>
  <c r="N74" i="108"/>
  <c r="J74" i="108"/>
  <c r="K74" i="108" s="1"/>
  <c r="J71" i="107"/>
  <c r="K71" i="107" s="1"/>
  <c r="N71" i="107"/>
  <c r="J35" i="106"/>
  <c r="K35" i="106" s="1"/>
  <c r="N35" i="106"/>
  <c r="N35" i="105"/>
  <c r="J35" i="105"/>
  <c r="K35" i="105" s="1"/>
  <c r="N37" i="93"/>
  <c r="J37" i="93"/>
  <c r="K37" i="93" s="1"/>
  <c r="J46" i="87"/>
  <c r="K46" i="87" s="1"/>
  <c r="N46" i="87"/>
  <c r="J38" i="100"/>
  <c r="K38" i="100" s="1"/>
  <c r="N38" i="100"/>
  <c r="J77" i="112"/>
  <c r="K77" i="112" s="1"/>
  <c r="N77" i="112"/>
  <c r="J52" i="80"/>
  <c r="K52" i="80" s="1"/>
  <c r="N52" i="80"/>
  <c r="N43" i="82"/>
  <c r="J43" i="82"/>
  <c r="K43" i="82" s="1"/>
  <c r="N59" i="84"/>
  <c r="J59" i="84"/>
  <c r="K59" i="84" s="1"/>
  <c r="J63" i="86"/>
  <c r="K63" i="86" s="1"/>
  <c r="N63" i="86"/>
  <c r="J59" i="90"/>
  <c r="K59" i="90" s="1"/>
  <c r="N59" i="90"/>
  <c r="J63" i="89"/>
  <c r="K63" i="89" s="1"/>
  <c r="N63" i="89"/>
  <c r="N59" i="88"/>
  <c r="J59" i="88"/>
  <c r="K59" i="88" s="1"/>
  <c r="J63" i="87"/>
  <c r="K63" i="87" s="1"/>
  <c r="N63" i="87"/>
  <c r="J31" i="85"/>
  <c r="K31" i="85" s="1"/>
  <c r="N31" i="85"/>
  <c r="N66" i="94"/>
  <c r="J66" i="94"/>
  <c r="K66" i="94" s="1"/>
  <c r="N49" i="101"/>
  <c r="J49" i="101"/>
  <c r="K49" i="101" s="1"/>
  <c r="N76" i="100"/>
  <c r="J76" i="100"/>
  <c r="K76" i="100" s="1"/>
  <c r="J74" i="100"/>
  <c r="K74" i="100" s="1"/>
  <c r="N74" i="100"/>
  <c r="N49" i="99"/>
  <c r="J49" i="99"/>
  <c r="K49" i="99" s="1"/>
  <c r="N76" i="98"/>
  <c r="J76" i="98"/>
  <c r="K76" i="98" s="1"/>
  <c r="J74" i="98"/>
  <c r="K74" i="98" s="1"/>
  <c r="N74" i="98"/>
  <c r="J71" i="97"/>
  <c r="K71" i="97" s="1"/>
  <c r="N71" i="97"/>
  <c r="N59" i="96"/>
  <c r="J59" i="96"/>
  <c r="K59" i="96" s="1"/>
  <c r="J63" i="95"/>
  <c r="K63" i="95" s="1"/>
  <c r="N63" i="95"/>
  <c r="J59" i="93"/>
  <c r="K59" i="93" s="1"/>
  <c r="N59" i="93"/>
  <c r="N41" i="91"/>
  <c r="J41" i="91"/>
  <c r="K41" i="91" s="1"/>
  <c r="N78" i="83"/>
  <c r="J78" i="83"/>
  <c r="K78" i="83" s="1"/>
  <c r="N41" i="110"/>
  <c r="J41" i="110"/>
  <c r="K41" i="110" s="1"/>
  <c r="J78" i="112"/>
  <c r="K78" i="112" s="1"/>
  <c r="N78" i="112"/>
  <c r="N41" i="111"/>
  <c r="J41" i="111"/>
  <c r="K41" i="111" s="1"/>
  <c r="N78" i="109"/>
  <c r="J78" i="109"/>
  <c r="K78" i="109" s="1"/>
  <c r="J33" i="108"/>
  <c r="K33" i="108" s="1"/>
  <c r="N33" i="108"/>
  <c r="J60" i="107"/>
  <c r="K60" i="107" s="1"/>
  <c r="N60" i="107"/>
  <c r="J63" i="106"/>
  <c r="K63" i="106" s="1"/>
  <c r="N63" i="106"/>
  <c r="J34" i="105"/>
  <c r="K34" i="105" s="1"/>
  <c r="N34" i="105"/>
  <c r="N55" i="110"/>
  <c r="J55" i="110"/>
  <c r="K55" i="110" s="1"/>
  <c r="J39" i="86"/>
  <c r="K39" i="86" s="1"/>
  <c r="N39" i="86"/>
  <c r="J47" i="111"/>
  <c r="K47" i="111" s="1"/>
  <c r="N47" i="111"/>
  <c r="J38" i="106"/>
  <c r="K38" i="106" s="1"/>
  <c r="N38" i="106"/>
  <c r="J50" i="81"/>
  <c r="K50" i="81" s="1"/>
  <c r="N50" i="81"/>
  <c r="N30" i="82"/>
  <c r="J30" i="82"/>
  <c r="K30" i="82" s="1"/>
  <c r="N53" i="84"/>
  <c r="J53" i="84"/>
  <c r="K53" i="84" s="1"/>
  <c r="J32" i="86"/>
  <c r="K32" i="86" s="1"/>
  <c r="N32" i="86"/>
  <c r="N68" i="90"/>
  <c r="J68" i="90"/>
  <c r="K68" i="90" s="1"/>
  <c r="J53" i="89"/>
  <c r="K53" i="89" s="1"/>
  <c r="N53" i="89"/>
  <c r="J32" i="88"/>
  <c r="K32" i="88" s="1"/>
  <c r="N32" i="88"/>
  <c r="N68" i="87"/>
  <c r="J68" i="87"/>
  <c r="K68" i="87" s="1"/>
  <c r="J43" i="94"/>
  <c r="K43" i="94" s="1"/>
  <c r="N43" i="94"/>
  <c r="J50" i="102"/>
  <c r="K50" i="102" s="1"/>
  <c r="N50" i="102"/>
  <c r="N68" i="101"/>
  <c r="J68" i="101"/>
  <c r="K68" i="101" s="1"/>
  <c r="N53" i="100"/>
  <c r="J53" i="100"/>
  <c r="K53" i="100" s="1"/>
  <c r="N32" i="99"/>
  <c r="J32" i="99"/>
  <c r="K32" i="99" s="1"/>
  <c r="N68" i="98"/>
  <c r="J68" i="98"/>
  <c r="K68" i="98" s="1"/>
  <c r="N43" i="96"/>
  <c r="J43" i="96"/>
  <c r="K43" i="96" s="1"/>
  <c r="N78" i="95"/>
  <c r="J78" i="95"/>
  <c r="K78" i="95" s="1"/>
  <c r="J70" i="95"/>
  <c r="K70" i="95" s="1"/>
  <c r="N70" i="95"/>
  <c r="N61" i="93"/>
  <c r="J61" i="93"/>
  <c r="K61" i="93" s="1"/>
  <c r="J63" i="91"/>
  <c r="K63" i="91" s="1"/>
  <c r="N63" i="91"/>
  <c r="J34" i="83"/>
  <c r="K34" i="83" s="1"/>
  <c r="N34" i="83"/>
  <c r="J49" i="110"/>
  <c r="K49" i="110" s="1"/>
  <c r="N49" i="110"/>
  <c r="J59" i="112"/>
  <c r="K59" i="112" s="1"/>
  <c r="N59" i="112"/>
  <c r="N74" i="109"/>
  <c r="J74" i="109"/>
  <c r="K74" i="109" s="1"/>
  <c r="J71" i="108"/>
  <c r="K71" i="108" s="1"/>
  <c r="N71" i="108"/>
  <c r="J34" i="107"/>
  <c r="K34" i="107" s="1"/>
  <c r="N34" i="107"/>
  <c r="N53" i="106"/>
  <c r="J53" i="106"/>
  <c r="K53" i="106" s="1"/>
  <c r="N46" i="96"/>
  <c r="J46" i="96"/>
  <c r="K46" i="96" s="1"/>
  <c r="N37" i="102"/>
  <c r="J37" i="102"/>
  <c r="K37" i="102" s="1"/>
  <c r="N56" i="88"/>
  <c r="J56" i="88"/>
  <c r="K56" i="88" s="1"/>
  <c r="J56" i="112"/>
  <c r="K56" i="112" s="1"/>
  <c r="N56" i="112"/>
  <c r="J66" i="109"/>
  <c r="K66" i="109" s="1"/>
  <c r="N66" i="109"/>
  <c r="N68" i="108"/>
  <c r="J68" i="108"/>
  <c r="K68" i="108" s="1"/>
  <c r="N64" i="105"/>
  <c r="J64" i="105"/>
  <c r="K64" i="105" s="1"/>
  <c r="J61" i="105"/>
  <c r="K61" i="105" s="1"/>
  <c r="N61" i="105"/>
  <c r="J46" i="98"/>
  <c r="K46" i="98" s="1"/>
  <c r="N46" i="98"/>
  <c r="J55" i="89"/>
  <c r="K55" i="89" s="1"/>
  <c r="N55" i="89"/>
  <c r="N39" i="106"/>
  <c r="J39" i="106"/>
  <c r="K39" i="106" s="1"/>
  <c r="J63" i="80"/>
  <c r="K63" i="80" s="1"/>
  <c r="N63" i="80"/>
  <c r="N59" i="81"/>
  <c r="J59" i="81"/>
  <c r="K59" i="81" s="1"/>
  <c r="J38" i="82"/>
  <c r="K38" i="82" s="1"/>
  <c r="N38" i="82"/>
  <c r="J61" i="82"/>
  <c r="K61" i="82" s="1"/>
  <c r="N61" i="82"/>
  <c r="J52" i="84"/>
  <c r="K52" i="84" s="1"/>
  <c r="N52" i="84"/>
  <c r="J71" i="89"/>
  <c r="K71" i="89" s="1"/>
  <c r="N71" i="89"/>
  <c r="N31" i="88"/>
  <c r="J31" i="88"/>
  <c r="K31" i="88" s="1"/>
  <c r="J42" i="87"/>
  <c r="K42" i="87" s="1"/>
  <c r="N42" i="87"/>
  <c r="N76" i="85"/>
  <c r="J76" i="85"/>
  <c r="K76" i="85" s="1"/>
  <c r="J74" i="85"/>
  <c r="K74" i="85" s="1"/>
  <c r="N74" i="85"/>
  <c r="J71" i="94"/>
  <c r="K71" i="94" s="1"/>
  <c r="N71" i="94"/>
  <c r="N59" i="102"/>
  <c r="J59" i="102"/>
  <c r="K59" i="102" s="1"/>
  <c r="J71" i="99"/>
  <c r="K71" i="99" s="1"/>
  <c r="N71" i="99"/>
  <c r="J31" i="98"/>
  <c r="K31" i="98" s="1"/>
  <c r="N31" i="98"/>
  <c r="N66" i="97"/>
  <c r="J66" i="97"/>
  <c r="K66" i="97" s="1"/>
  <c r="J71" i="95"/>
  <c r="K71" i="95" s="1"/>
  <c r="N71" i="95"/>
  <c r="N31" i="93"/>
  <c r="J31" i="93"/>
  <c r="K31" i="93" s="1"/>
  <c r="J60" i="92"/>
  <c r="K60" i="92" s="1"/>
  <c r="N60" i="92"/>
  <c r="N64" i="91"/>
  <c r="J64" i="91"/>
  <c r="K64" i="91" s="1"/>
  <c r="J44" i="83"/>
  <c r="K44" i="83" s="1"/>
  <c r="N44" i="83"/>
  <c r="N76" i="110"/>
  <c r="J76" i="110"/>
  <c r="K76" i="110" s="1"/>
  <c r="N64" i="112"/>
  <c r="J64" i="112"/>
  <c r="K64" i="112" s="1"/>
  <c r="J44" i="111"/>
  <c r="K44" i="111" s="1"/>
  <c r="N44" i="111"/>
  <c r="J76" i="109"/>
  <c r="K76" i="109" s="1"/>
  <c r="N76" i="109"/>
  <c r="J30" i="108"/>
  <c r="K30" i="108" s="1"/>
  <c r="N30" i="108"/>
  <c r="N58" i="107"/>
  <c r="J58" i="107"/>
  <c r="K58" i="107" s="1"/>
  <c r="J71" i="105"/>
  <c r="K71" i="105" s="1"/>
  <c r="N71" i="105"/>
  <c r="N46" i="93"/>
  <c r="J46" i="93"/>
  <c r="K46" i="93" s="1"/>
  <c r="J56" i="87"/>
  <c r="K56" i="87" s="1"/>
  <c r="N56" i="87"/>
  <c r="N39" i="88"/>
  <c r="J39" i="88"/>
  <c r="K39" i="88" s="1"/>
  <c r="J37" i="106"/>
  <c r="K37" i="106" s="1"/>
  <c r="N37" i="106"/>
  <c r="J56" i="105"/>
  <c r="K56" i="105" s="1"/>
  <c r="N56" i="105"/>
  <c r="J38" i="97"/>
  <c r="K38" i="97" s="1"/>
  <c r="N38" i="97"/>
  <c r="N55" i="105"/>
  <c r="J55" i="105"/>
  <c r="K55" i="105" s="1"/>
  <c r="N38" i="110"/>
  <c r="J38" i="110"/>
  <c r="K38" i="110" s="1"/>
  <c r="N56" i="97"/>
  <c r="J56" i="97"/>
  <c r="K56" i="97" s="1"/>
  <c r="J46" i="85"/>
  <c r="K46" i="85" s="1"/>
  <c r="N46" i="85"/>
  <c r="N37" i="86"/>
  <c r="J37" i="86"/>
  <c r="K37" i="86" s="1"/>
  <c r="N37" i="87"/>
  <c r="J37" i="87"/>
  <c r="K37" i="87" s="1"/>
  <c r="J39" i="87"/>
  <c r="K39" i="87" s="1"/>
  <c r="N39" i="87"/>
  <c r="N47" i="85"/>
  <c r="J47" i="85"/>
  <c r="K47" i="85" s="1"/>
  <c r="J46" i="97"/>
  <c r="K46" i="97" s="1"/>
  <c r="N46" i="97"/>
  <c r="N47" i="99"/>
  <c r="J47" i="99"/>
  <c r="K47" i="99" s="1"/>
  <c r="N38" i="92"/>
  <c r="J38" i="92"/>
  <c r="K38" i="92" s="1"/>
  <c r="J56" i="109"/>
  <c r="K56" i="109" s="1"/>
  <c r="N56" i="109"/>
  <c r="E105" i="81"/>
  <c r="D82" i="81"/>
  <c r="E82" i="81" s="1"/>
  <c r="N82" i="81" s="1"/>
  <c r="E105" i="86"/>
  <c r="D82" i="86"/>
  <c r="E82" i="86" s="1"/>
  <c r="N82" i="86" s="1"/>
  <c r="N61" i="97"/>
  <c r="J61" i="97"/>
  <c r="K61" i="97" s="1"/>
  <c r="N78" i="105"/>
  <c r="J78" i="105"/>
  <c r="K78" i="105" s="1"/>
  <c r="J58" i="99"/>
  <c r="K58" i="99" s="1"/>
  <c r="N58" i="99"/>
  <c r="J73" i="111"/>
  <c r="K73" i="111" s="1"/>
  <c r="N73" i="111"/>
  <c r="N47" i="112"/>
  <c r="J47" i="112"/>
  <c r="K47" i="112" s="1"/>
  <c r="N60" i="84"/>
  <c r="J60" i="84"/>
  <c r="K60" i="84" s="1"/>
  <c r="J44" i="87"/>
  <c r="K44" i="87" s="1"/>
  <c r="N44" i="87"/>
  <c r="N33" i="97"/>
  <c r="J33" i="97"/>
  <c r="K33" i="97" s="1"/>
  <c r="N59" i="92"/>
  <c r="J59" i="92"/>
  <c r="K59" i="92" s="1"/>
  <c r="J43" i="111"/>
  <c r="K43" i="111" s="1"/>
  <c r="N43" i="111"/>
  <c r="J73" i="86"/>
  <c r="K73" i="86" s="1"/>
  <c r="N73" i="86"/>
  <c r="N60" i="87"/>
  <c r="J60" i="87"/>
  <c r="K60" i="87" s="1"/>
  <c r="N50" i="82"/>
  <c r="J50" i="82"/>
  <c r="K50" i="82" s="1"/>
  <c r="N35" i="88"/>
  <c r="J35" i="88"/>
  <c r="K35" i="88" s="1"/>
  <c r="J44" i="101"/>
  <c r="K44" i="101" s="1"/>
  <c r="N44" i="101"/>
  <c r="N33" i="96"/>
  <c r="J33" i="96"/>
  <c r="K33" i="96" s="1"/>
  <c r="N46" i="107"/>
  <c r="J46" i="107"/>
  <c r="K46" i="107" s="1"/>
  <c r="N51" i="84"/>
  <c r="J51" i="84"/>
  <c r="K51" i="84" s="1"/>
  <c r="N33" i="88"/>
  <c r="J33" i="88"/>
  <c r="K33" i="88" s="1"/>
  <c r="N41" i="98"/>
  <c r="J41" i="98"/>
  <c r="K41" i="98" s="1"/>
  <c r="J30" i="93"/>
  <c r="K30" i="93" s="1"/>
  <c r="N30" i="93"/>
  <c r="N68" i="109"/>
  <c r="J68" i="109"/>
  <c r="K68" i="109" s="1"/>
  <c r="J71" i="109"/>
  <c r="K71" i="109" s="1"/>
  <c r="N71" i="109"/>
  <c r="N66" i="106"/>
  <c r="J66" i="106"/>
  <c r="K66" i="106" s="1"/>
  <c r="N55" i="101"/>
  <c r="J55" i="101"/>
  <c r="K55" i="101" s="1"/>
  <c r="N49" i="86"/>
  <c r="J49" i="86"/>
  <c r="K49" i="86" s="1"/>
  <c r="N49" i="89"/>
  <c r="J49" i="89"/>
  <c r="K49" i="89" s="1"/>
  <c r="J49" i="87"/>
  <c r="K49" i="87" s="1"/>
  <c r="N49" i="87"/>
  <c r="J63" i="94"/>
  <c r="K63" i="94" s="1"/>
  <c r="N63" i="94"/>
  <c r="N76" i="96"/>
  <c r="J76" i="96"/>
  <c r="K76" i="96" s="1"/>
  <c r="N76" i="93"/>
  <c r="J76" i="93"/>
  <c r="K76" i="93" s="1"/>
  <c r="N60" i="91"/>
  <c r="J60" i="91"/>
  <c r="K60" i="91" s="1"/>
  <c r="N60" i="110"/>
  <c r="J60" i="110"/>
  <c r="K60" i="110" s="1"/>
  <c r="J60" i="111"/>
  <c r="K60" i="111" s="1"/>
  <c r="N60" i="111"/>
  <c r="N58" i="108"/>
  <c r="J58" i="108"/>
  <c r="K58" i="108" s="1"/>
  <c r="N49" i="106"/>
  <c r="J49" i="106"/>
  <c r="K49" i="106" s="1"/>
  <c r="N67" i="91"/>
  <c r="J67" i="91"/>
  <c r="K67" i="91" s="1"/>
  <c r="J47" i="81"/>
  <c r="K47" i="81" s="1"/>
  <c r="N47" i="81"/>
  <c r="N77" i="82"/>
  <c r="J77" i="82"/>
  <c r="K77" i="82" s="1"/>
  <c r="J53" i="86"/>
  <c r="K53" i="86" s="1"/>
  <c r="N53" i="86"/>
  <c r="N68" i="89"/>
  <c r="J68" i="89"/>
  <c r="K68" i="89" s="1"/>
  <c r="N61" i="94"/>
  <c r="J61" i="94"/>
  <c r="K61" i="94" s="1"/>
  <c r="J32" i="101"/>
  <c r="K32" i="101" s="1"/>
  <c r="N32" i="101"/>
  <c r="N53" i="99"/>
  <c r="J53" i="99"/>
  <c r="K53" i="99" s="1"/>
  <c r="N35" i="97"/>
  <c r="J35" i="97"/>
  <c r="K35" i="97" s="1"/>
  <c r="J43" i="95"/>
  <c r="K43" i="95" s="1"/>
  <c r="N43" i="95"/>
  <c r="N31" i="92"/>
  <c r="J31" i="92"/>
  <c r="K31" i="92" s="1"/>
  <c r="J63" i="111"/>
  <c r="K63" i="111" s="1"/>
  <c r="N63" i="111"/>
  <c r="J59" i="107"/>
  <c r="K59" i="107" s="1"/>
  <c r="N59" i="107"/>
  <c r="J32" i="105"/>
  <c r="K32" i="105" s="1"/>
  <c r="N32" i="105"/>
  <c r="J46" i="111"/>
  <c r="K46" i="111" s="1"/>
  <c r="N46" i="111"/>
  <c r="N64" i="106"/>
  <c r="J64" i="106"/>
  <c r="K64" i="106" s="1"/>
  <c r="N37" i="101"/>
  <c r="J37" i="101"/>
  <c r="K37" i="101" s="1"/>
  <c r="N46" i="88"/>
  <c r="J46" i="88"/>
  <c r="K46" i="88" s="1"/>
  <c r="J74" i="81"/>
  <c r="K74" i="81" s="1"/>
  <c r="N74" i="81"/>
  <c r="J42" i="89"/>
  <c r="K42" i="89" s="1"/>
  <c r="N42" i="89"/>
  <c r="J76" i="102"/>
  <c r="K76" i="102" s="1"/>
  <c r="N76" i="102"/>
  <c r="N31" i="100"/>
  <c r="J31" i="100"/>
  <c r="K31" i="100" s="1"/>
  <c r="J42" i="95"/>
  <c r="K42" i="95" s="1"/>
  <c r="N42" i="95"/>
  <c r="N72" i="92"/>
  <c r="J72" i="92"/>
  <c r="K72" i="92" s="1"/>
  <c r="N76" i="111"/>
  <c r="J76" i="111"/>
  <c r="K76" i="111" s="1"/>
  <c r="J51" i="108"/>
  <c r="K51" i="108" s="1"/>
  <c r="N51" i="108"/>
  <c r="J31" i="106"/>
  <c r="K31" i="106" s="1"/>
  <c r="N31" i="106"/>
  <c r="J39" i="101"/>
  <c r="K39" i="101" s="1"/>
  <c r="N39" i="101"/>
  <c r="N56" i="89"/>
  <c r="J56" i="89"/>
  <c r="K56" i="89" s="1"/>
  <c r="N37" i="96"/>
  <c r="J37" i="96"/>
  <c r="K37" i="96" s="1"/>
  <c r="N55" i="108"/>
  <c r="J55" i="108"/>
  <c r="K55" i="108" s="1"/>
  <c r="J39" i="92"/>
  <c r="K39" i="92" s="1"/>
  <c r="N39" i="92"/>
  <c r="N46" i="99"/>
  <c r="J46" i="99"/>
  <c r="K46" i="99" s="1"/>
  <c r="J35" i="101"/>
  <c r="K35" i="101" s="1"/>
  <c r="N35" i="101"/>
  <c r="J32" i="112"/>
  <c r="K32" i="112" s="1"/>
  <c r="N32" i="112"/>
  <c r="J37" i="82"/>
  <c r="K37" i="82" s="1"/>
  <c r="N37" i="82"/>
  <c r="J50" i="87"/>
  <c r="K50" i="87" s="1"/>
  <c r="N50" i="87"/>
  <c r="J44" i="96"/>
  <c r="K44" i="96" s="1"/>
  <c r="N44" i="96"/>
  <c r="N70" i="83"/>
  <c r="J70" i="83"/>
  <c r="K70" i="83" s="1"/>
  <c r="J37" i="88"/>
  <c r="K37" i="88" s="1"/>
  <c r="N37" i="88"/>
  <c r="N41" i="84"/>
  <c r="J41" i="84"/>
  <c r="K41" i="84" s="1"/>
  <c r="J64" i="87"/>
  <c r="K64" i="87" s="1"/>
  <c r="N64" i="87"/>
  <c r="J80" i="97"/>
  <c r="K80" i="97" s="1"/>
  <c r="N80" i="97"/>
  <c r="J34" i="92"/>
  <c r="K34" i="92" s="1"/>
  <c r="N34" i="92"/>
  <c r="J50" i="86"/>
  <c r="K50" i="86" s="1"/>
  <c r="N50" i="86"/>
  <c r="N66" i="83"/>
  <c r="J66" i="83"/>
  <c r="K66" i="83" s="1"/>
  <c r="N60" i="88"/>
  <c r="J60" i="88"/>
  <c r="K60" i="88" s="1"/>
  <c r="J61" i="102"/>
  <c r="K61" i="102" s="1"/>
  <c r="N61" i="102"/>
  <c r="J73" i="96"/>
  <c r="K73" i="96" s="1"/>
  <c r="N73" i="96"/>
  <c r="J73" i="83"/>
  <c r="K73" i="83" s="1"/>
  <c r="N73" i="83"/>
  <c r="N61" i="85"/>
  <c r="J61" i="85"/>
  <c r="K61" i="85" s="1"/>
  <c r="J64" i="99"/>
  <c r="K64" i="99" s="1"/>
  <c r="N64" i="99"/>
  <c r="J58" i="93"/>
  <c r="K58" i="93" s="1"/>
  <c r="N58" i="93"/>
  <c r="J32" i="111"/>
  <c r="K32" i="111" s="1"/>
  <c r="N32" i="111"/>
  <c r="N77" i="85"/>
  <c r="J77" i="85"/>
  <c r="K77" i="85" s="1"/>
  <c r="J60" i="100"/>
  <c r="K60" i="100" s="1"/>
  <c r="N60" i="100"/>
  <c r="N51" i="96"/>
  <c r="J51" i="96"/>
  <c r="K51" i="96" s="1"/>
  <c r="N35" i="91"/>
  <c r="J35" i="91"/>
  <c r="K35" i="91" s="1"/>
  <c r="N47" i="109"/>
  <c r="J47" i="109"/>
  <c r="K47" i="109" s="1"/>
  <c r="J63" i="108"/>
  <c r="K63" i="108" s="1"/>
  <c r="N63" i="108"/>
  <c r="N50" i="105"/>
  <c r="J50" i="105"/>
  <c r="K50" i="105" s="1"/>
  <c r="J47" i="89"/>
  <c r="K47" i="89" s="1"/>
  <c r="N47" i="89"/>
  <c r="J68" i="82"/>
  <c r="K68" i="82" s="1"/>
  <c r="N68" i="82"/>
  <c r="J34" i="86"/>
  <c r="K34" i="86" s="1"/>
  <c r="N34" i="86"/>
  <c r="J34" i="89"/>
  <c r="K34" i="89" s="1"/>
  <c r="N34" i="89"/>
  <c r="J34" i="87"/>
  <c r="K34" i="87" s="1"/>
  <c r="N34" i="87"/>
  <c r="J59" i="101"/>
  <c r="K59" i="101" s="1"/>
  <c r="N59" i="101"/>
  <c r="E105" i="84"/>
  <c r="D82" i="84"/>
  <c r="E82" i="84" s="1"/>
  <c r="N82" i="84" s="1"/>
  <c r="N60" i="94"/>
  <c r="J60" i="94"/>
  <c r="K60" i="94" s="1"/>
  <c r="N70" i="109"/>
  <c r="J70" i="109"/>
  <c r="K70" i="109" s="1"/>
  <c r="J78" i="81"/>
  <c r="K78" i="81" s="1"/>
  <c r="N78" i="81"/>
  <c r="N68" i="85"/>
  <c r="J68" i="85"/>
  <c r="K68" i="85" s="1"/>
  <c r="N31" i="91"/>
  <c r="J31" i="91"/>
  <c r="K31" i="91" s="1"/>
  <c r="J67" i="80"/>
  <c r="K67" i="80" s="1"/>
  <c r="N67" i="80"/>
  <c r="J44" i="90"/>
  <c r="K44" i="90" s="1"/>
  <c r="N44" i="90"/>
  <c r="J67" i="85"/>
  <c r="K67" i="85" s="1"/>
  <c r="N67" i="85"/>
  <c r="N67" i="101"/>
  <c r="J67" i="101"/>
  <c r="K67" i="101" s="1"/>
  <c r="N30" i="99"/>
  <c r="J30" i="99"/>
  <c r="K30" i="99" s="1"/>
  <c r="J77" i="96"/>
  <c r="K77" i="96" s="1"/>
  <c r="N77" i="96"/>
  <c r="J41" i="93"/>
  <c r="K41" i="93" s="1"/>
  <c r="N41" i="93"/>
  <c r="J66" i="110"/>
  <c r="K66" i="110" s="1"/>
  <c r="N66" i="110"/>
  <c r="N42" i="82"/>
  <c r="J42" i="82"/>
  <c r="K42" i="82" s="1"/>
  <c r="J73" i="101"/>
  <c r="K73" i="101" s="1"/>
  <c r="N73" i="101"/>
  <c r="N70" i="92"/>
  <c r="J70" i="92"/>
  <c r="K70" i="92" s="1"/>
  <c r="J64" i="80"/>
  <c r="K64" i="80" s="1"/>
  <c r="N64" i="80"/>
  <c r="J73" i="84"/>
  <c r="K73" i="84" s="1"/>
  <c r="N73" i="84"/>
  <c r="N41" i="89"/>
  <c r="J41" i="89"/>
  <c r="K41" i="89" s="1"/>
  <c r="J70" i="102"/>
  <c r="K70" i="102" s="1"/>
  <c r="N70" i="102"/>
  <c r="J32" i="97"/>
  <c r="K32" i="97" s="1"/>
  <c r="N32" i="97"/>
  <c r="J66" i="92"/>
  <c r="K66" i="92" s="1"/>
  <c r="N66" i="92"/>
  <c r="N35" i="110"/>
  <c r="J35" i="110"/>
  <c r="K35" i="110" s="1"/>
  <c r="J38" i="91"/>
  <c r="K38" i="91" s="1"/>
  <c r="N38" i="91"/>
  <c r="J32" i="81"/>
  <c r="K32" i="81" s="1"/>
  <c r="N32" i="81"/>
  <c r="N33" i="86"/>
  <c r="J33" i="86"/>
  <c r="K33" i="86" s="1"/>
  <c r="N35" i="87"/>
  <c r="J35" i="87"/>
  <c r="K35" i="87" s="1"/>
  <c r="N41" i="102"/>
  <c r="J41" i="102"/>
  <c r="K41" i="102" s="1"/>
  <c r="J80" i="93"/>
  <c r="K80" i="93" s="1"/>
  <c r="N66" i="112"/>
  <c r="J66" i="112"/>
  <c r="K66" i="112" s="1"/>
  <c r="N38" i="83"/>
  <c r="J38" i="83"/>
  <c r="K38" i="83" s="1"/>
  <c r="N51" i="81"/>
  <c r="J51" i="81"/>
  <c r="K51" i="81" s="1"/>
  <c r="N41" i="85"/>
  <c r="J41" i="85"/>
  <c r="K41" i="85" s="1"/>
  <c r="N41" i="101"/>
  <c r="J41" i="101"/>
  <c r="K41" i="101" s="1"/>
  <c r="N49" i="92"/>
  <c r="J49" i="92"/>
  <c r="K49" i="92" s="1"/>
  <c r="N35" i="112"/>
  <c r="J35" i="112"/>
  <c r="K35" i="112" s="1"/>
  <c r="N47" i="106"/>
  <c r="J47" i="106"/>
  <c r="K47" i="106" s="1"/>
  <c r="N31" i="112"/>
  <c r="J31" i="112"/>
  <c r="K31" i="112" s="1"/>
  <c r="N52" i="109"/>
  <c r="J52" i="109"/>
  <c r="K52" i="109" s="1"/>
  <c r="J73" i="106"/>
  <c r="K73" i="106" s="1"/>
  <c r="N73" i="106"/>
  <c r="J38" i="95"/>
  <c r="K38" i="95" s="1"/>
  <c r="N38" i="95"/>
  <c r="J47" i="107"/>
  <c r="K47" i="107" s="1"/>
  <c r="N47" i="107"/>
  <c r="J42" i="80"/>
  <c r="K42" i="80" s="1"/>
  <c r="N42" i="80"/>
  <c r="J32" i="82"/>
  <c r="K32" i="82" s="1"/>
  <c r="N32" i="82"/>
  <c r="N49" i="84"/>
  <c r="J49" i="84"/>
  <c r="K49" i="84" s="1"/>
  <c r="J74" i="86"/>
  <c r="K74" i="86" s="1"/>
  <c r="N74" i="86"/>
  <c r="N76" i="89"/>
  <c r="J76" i="89"/>
  <c r="K76" i="89" s="1"/>
  <c r="N49" i="88"/>
  <c r="J49" i="88"/>
  <c r="K49" i="88" s="1"/>
  <c r="J74" i="87"/>
  <c r="K74" i="87" s="1"/>
  <c r="N74" i="87"/>
  <c r="N59" i="94"/>
  <c r="J59" i="94"/>
  <c r="K59" i="94" s="1"/>
  <c r="N66" i="100"/>
  <c r="J66" i="100"/>
  <c r="K66" i="100" s="1"/>
  <c r="N34" i="99"/>
  <c r="J34" i="99"/>
  <c r="K34" i="99" s="1"/>
  <c r="N49" i="96"/>
  <c r="J49" i="96"/>
  <c r="K49" i="96" s="1"/>
  <c r="J74" i="95"/>
  <c r="K74" i="95" s="1"/>
  <c r="N74" i="95"/>
  <c r="N76" i="92"/>
  <c r="J76" i="92"/>
  <c r="K76" i="92" s="1"/>
  <c r="J30" i="91"/>
  <c r="K30" i="91" s="1"/>
  <c r="N30" i="91"/>
  <c r="J60" i="112"/>
  <c r="K60" i="112" s="1"/>
  <c r="N60" i="112"/>
  <c r="J30" i="111"/>
  <c r="K30" i="111" s="1"/>
  <c r="N30" i="111"/>
  <c r="J51" i="107"/>
  <c r="K51" i="107" s="1"/>
  <c r="N51" i="107"/>
  <c r="J74" i="106"/>
  <c r="K74" i="106" s="1"/>
  <c r="N74" i="106"/>
  <c r="N39" i="105"/>
  <c r="J39" i="105"/>
  <c r="K39" i="105" s="1"/>
  <c r="N46" i="89"/>
  <c r="J46" i="89"/>
  <c r="K46" i="89" s="1"/>
  <c r="J50" i="80"/>
  <c r="K50" i="80" s="1"/>
  <c r="N50" i="80"/>
  <c r="N58" i="82"/>
  <c r="J58" i="82"/>
  <c r="K58" i="82" s="1"/>
  <c r="J43" i="84"/>
  <c r="K43" i="84" s="1"/>
  <c r="N43" i="84"/>
  <c r="J70" i="86"/>
  <c r="K70" i="86" s="1"/>
  <c r="N70" i="86"/>
  <c r="J78" i="88"/>
  <c r="K78" i="88" s="1"/>
  <c r="N78" i="88"/>
  <c r="N61" i="87"/>
  <c r="J61" i="87"/>
  <c r="K61" i="87" s="1"/>
  <c r="J35" i="102"/>
  <c r="K35" i="102" s="1"/>
  <c r="N35" i="102"/>
  <c r="J78" i="99"/>
  <c r="K78" i="99" s="1"/>
  <c r="N78" i="99"/>
  <c r="N61" i="98"/>
  <c r="J61" i="98"/>
  <c r="K61" i="98" s="1"/>
  <c r="N68" i="95"/>
  <c r="J68" i="95"/>
  <c r="K68" i="95" s="1"/>
  <c r="J53" i="93"/>
  <c r="K53" i="93" s="1"/>
  <c r="N53" i="93"/>
  <c r="J63" i="83"/>
  <c r="K63" i="83" s="1"/>
  <c r="N63" i="83"/>
  <c r="J49" i="112"/>
  <c r="K49" i="112" s="1"/>
  <c r="N49" i="112"/>
  <c r="N43" i="106"/>
  <c r="J43" i="106"/>
  <c r="K43" i="106" s="1"/>
  <c r="N46" i="110"/>
  <c r="J46" i="110"/>
  <c r="K46" i="110" s="1"/>
  <c r="N47" i="84"/>
  <c r="J47" i="84"/>
  <c r="K47" i="84" s="1"/>
  <c r="N39" i="112"/>
  <c r="J39" i="112"/>
  <c r="K39" i="112" s="1"/>
  <c r="J53" i="108"/>
  <c r="K53" i="108" s="1"/>
  <c r="N53" i="108"/>
  <c r="J58" i="106"/>
  <c r="K58" i="106" s="1"/>
  <c r="N58" i="106"/>
  <c r="J55" i="84"/>
  <c r="K55" i="84" s="1"/>
  <c r="N55" i="84"/>
  <c r="J55" i="112"/>
  <c r="K55" i="112" s="1"/>
  <c r="N55" i="112"/>
  <c r="J74" i="80"/>
  <c r="K74" i="80" s="1"/>
  <c r="N74" i="80"/>
  <c r="N47" i="82"/>
  <c r="J47" i="82"/>
  <c r="K47" i="82" s="1"/>
  <c r="J42" i="84"/>
  <c r="K42" i="84" s="1"/>
  <c r="N42" i="84"/>
  <c r="N31" i="87"/>
  <c r="J31" i="87"/>
  <c r="K31" i="87" s="1"/>
  <c r="N49" i="102"/>
  <c r="J49" i="102"/>
  <c r="K49" i="102" s="1"/>
  <c r="N59" i="97"/>
  <c r="J59" i="97"/>
  <c r="K59" i="97" s="1"/>
  <c r="J71" i="93"/>
  <c r="K71" i="93" s="1"/>
  <c r="N71" i="93"/>
  <c r="N33" i="83"/>
  <c r="J33" i="83"/>
  <c r="K33" i="83" s="1"/>
  <c r="N33" i="111"/>
  <c r="J33" i="111"/>
  <c r="K33" i="111" s="1"/>
  <c r="J44" i="107"/>
  <c r="K44" i="107" s="1"/>
  <c r="N44" i="107"/>
  <c r="N55" i="83"/>
  <c r="J55" i="83"/>
  <c r="K55" i="83" s="1"/>
  <c r="N39" i="84"/>
  <c r="J39" i="84"/>
  <c r="K39" i="84" s="1"/>
  <c r="N39" i="81"/>
  <c r="J39" i="81"/>
  <c r="K39" i="81" s="1"/>
  <c r="J37" i="112"/>
  <c r="K37" i="112" s="1"/>
  <c r="N37" i="112"/>
  <c r="N38" i="84"/>
  <c r="J38" i="84"/>
  <c r="K38" i="84" s="1"/>
  <c r="N39" i="96"/>
  <c r="J39" i="96"/>
  <c r="K39" i="96" s="1"/>
  <c r="N38" i="80"/>
  <c r="J38" i="80"/>
  <c r="K38" i="80" s="1"/>
  <c r="N61" i="112"/>
  <c r="J61" i="112"/>
  <c r="K61" i="112" s="1"/>
  <c r="N55" i="102"/>
  <c r="J55" i="102"/>
  <c r="K55" i="102" s="1"/>
  <c r="N56" i="90"/>
  <c r="J56" i="90"/>
  <c r="K56" i="90" s="1"/>
  <c r="J55" i="100"/>
  <c r="K55" i="100" s="1"/>
  <c r="N55" i="100"/>
  <c r="J39" i="85"/>
  <c r="K39" i="85" s="1"/>
  <c r="N39" i="85"/>
  <c r="N55" i="85"/>
  <c r="J55" i="85"/>
  <c r="K55" i="85" s="1"/>
  <c r="N55" i="87"/>
  <c r="J55" i="87"/>
  <c r="K55" i="87" s="1"/>
  <c r="J55" i="98"/>
  <c r="K55" i="98" s="1"/>
  <c r="N55" i="98"/>
  <c r="N61" i="109"/>
  <c r="J61" i="109"/>
  <c r="K61" i="109" s="1"/>
  <c r="J56" i="85"/>
  <c r="K56" i="85" s="1"/>
  <c r="N56" i="85"/>
  <c r="E105" i="87"/>
  <c r="D82" i="87"/>
  <c r="E82" i="87" s="1"/>
  <c r="N82" i="87" s="1"/>
  <c r="E105" i="90"/>
  <c r="D82" i="90"/>
  <c r="E82" i="90" s="1"/>
  <c r="N82" i="90" s="1"/>
  <c r="E105" i="101"/>
  <c r="D82" i="101"/>
  <c r="E82" i="101" s="1"/>
  <c r="N82" i="101" s="1"/>
  <c r="J51" i="90"/>
  <c r="K51" i="90" s="1"/>
  <c r="N51" i="90"/>
  <c r="N67" i="87"/>
  <c r="J67" i="87"/>
  <c r="K67" i="87" s="1"/>
  <c r="J72" i="94"/>
  <c r="K72" i="94" s="1"/>
  <c r="N72" i="94"/>
  <c r="N35" i="98"/>
  <c r="J35" i="98"/>
  <c r="K35" i="98" s="1"/>
  <c r="N50" i="95"/>
  <c r="J50" i="95"/>
  <c r="K50" i="95" s="1"/>
  <c r="J68" i="110"/>
  <c r="K68" i="110" s="1"/>
  <c r="N68" i="110"/>
  <c r="J68" i="80"/>
  <c r="K68" i="80" s="1"/>
  <c r="N68" i="80"/>
  <c r="N61" i="81"/>
  <c r="J61" i="81"/>
  <c r="K61" i="81" s="1"/>
  <c r="J66" i="82"/>
  <c r="K66" i="82" s="1"/>
  <c r="N66" i="82"/>
  <c r="J44" i="86"/>
  <c r="K44" i="86" s="1"/>
  <c r="N44" i="86"/>
  <c r="J53" i="85"/>
  <c r="K53" i="85" s="1"/>
  <c r="N53" i="85"/>
  <c r="J58" i="101"/>
  <c r="K58" i="101" s="1"/>
  <c r="N58" i="101"/>
  <c r="J80" i="100"/>
  <c r="K80" i="100" s="1"/>
  <c r="N80" i="100"/>
  <c r="J58" i="98"/>
  <c r="K58" i="98" s="1"/>
  <c r="N58" i="98"/>
  <c r="J41" i="97"/>
  <c r="K41" i="97" s="1"/>
  <c r="N41" i="97"/>
  <c r="J44" i="95"/>
  <c r="K44" i="95" s="1"/>
  <c r="N44" i="95"/>
  <c r="J68" i="92"/>
  <c r="K68" i="92" s="1"/>
  <c r="N68" i="92"/>
  <c r="J66" i="108"/>
  <c r="K66" i="108" s="1"/>
  <c r="N66" i="108"/>
  <c r="J38" i="93"/>
  <c r="K38" i="93" s="1"/>
  <c r="N38" i="93"/>
  <c r="N51" i="80"/>
  <c r="J51" i="80"/>
  <c r="K51" i="80" s="1"/>
  <c r="N41" i="81"/>
  <c r="J41" i="81"/>
  <c r="K41" i="81" s="1"/>
  <c r="N77" i="86"/>
  <c r="J77" i="86"/>
  <c r="K77" i="86" s="1"/>
  <c r="J64" i="90"/>
  <c r="K64" i="90" s="1"/>
  <c r="N64" i="90"/>
  <c r="J64" i="88"/>
  <c r="K64" i="88" s="1"/>
  <c r="N64" i="88"/>
  <c r="N51" i="85"/>
  <c r="J51" i="85"/>
  <c r="K51" i="85" s="1"/>
  <c r="N51" i="101"/>
  <c r="J51" i="101"/>
  <c r="K51" i="101" s="1"/>
  <c r="J30" i="100"/>
  <c r="K30" i="100" s="1"/>
  <c r="N30" i="100"/>
  <c r="N60" i="96"/>
  <c r="J60" i="96"/>
  <c r="K60" i="96" s="1"/>
  <c r="J41" i="95"/>
  <c r="K41" i="95" s="1"/>
  <c r="N41" i="95"/>
  <c r="J72" i="93"/>
  <c r="K72" i="93" s="1"/>
  <c r="N72" i="93"/>
  <c r="N66" i="91"/>
  <c r="J66" i="91"/>
  <c r="K66" i="91" s="1"/>
  <c r="J43" i="110"/>
  <c r="K43" i="110" s="1"/>
  <c r="N43" i="110"/>
  <c r="J43" i="107"/>
  <c r="K43" i="107" s="1"/>
  <c r="N43" i="107"/>
  <c r="N39" i="100"/>
  <c r="J39" i="100"/>
  <c r="K39" i="100" s="1"/>
  <c r="N67" i="89"/>
  <c r="J67" i="89"/>
  <c r="K67" i="89" s="1"/>
  <c r="J41" i="94"/>
  <c r="K41" i="94" s="1"/>
  <c r="N41" i="94"/>
  <c r="J53" i="91"/>
  <c r="K53" i="91" s="1"/>
  <c r="N53" i="91"/>
  <c r="J68" i="111"/>
  <c r="K68" i="111" s="1"/>
  <c r="N68" i="111"/>
  <c r="J70" i="82"/>
  <c r="K70" i="82" s="1"/>
  <c r="N70" i="82"/>
  <c r="N41" i="90"/>
  <c r="J41" i="90"/>
  <c r="K41" i="90" s="1"/>
  <c r="J72" i="89"/>
  <c r="K72" i="89" s="1"/>
  <c r="N72" i="89"/>
  <c r="J44" i="85"/>
  <c r="K44" i="85" s="1"/>
  <c r="N44" i="85"/>
  <c r="J73" i="95"/>
  <c r="K73" i="95" s="1"/>
  <c r="N73" i="95"/>
  <c r="N53" i="92"/>
  <c r="J53" i="92"/>
  <c r="K53" i="92" s="1"/>
  <c r="N50" i="112"/>
  <c r="J50" i="112"/>
  <c r="K50" i="112" s="1"/>
  <c r="J32" i="107"/>
  <c r="K32" i="107" s="1"/>
  <c r="N32" i="107"/>
  <c r="N38" i="87"/>
  <c r="J38" i="87"/>
  <c r="K38" i="87" s="1"/>
  <c r="N43" i="80"/>
  <c r="J43" i="80"/>
  <c r="K43" i="80" s="1"/>
  <c r="J58" i="84"/>
  <c r="K58" i="84" s="1"/>
  <c r="N58" i="84"/>
  <c r="J73" i="89"/>
  <c r="K73" i="89" s="1"/>
  <c r="N73" i="89"/>
  <c r="J73" i="87"/>
  <c r="K73" i="87" s="1"/>
  <c r="N73" i="87"/>
  <c r="J72" i="102"/>
  <c r="K72" i="102" s="1"/>
  <c r="N72" i="102"/>
  <c r="J64" i="100"/>
  <c r="K64" i="100" s="1"/>
  <c r="N64" i="100"/>
  <c r="J64" i="98"/>
  <c r="K64" i="98" s="1"/>
  <c r="N64" i="98"/>
  <c r="J33" i="95"/>
  <c r="K33" i="95" s="1"/>
  <c r="N33" i="95"/>
  <c r="J53" i="83"/>
  <c r="K53" i="83" s="1"/>
  <c r="N53" i="83"/>
  <c r="J43" i="112"/>
  <c r="K43" i="112" s="1"/>
  <c r="N43" i="112"/>
  <c r="J56" i="91"/>
  <c r="K56" i="91" s="1"/>
  <c r="N56" i="91"/>
  <c r="J60" i="80"/>
  <c r="K60" i="80" s="1"/>
  <c r="N60" i="80"/>
  <c r="J30" i="81"/>
  <c r="K30" i="81" s="1"/>
  <c r="N30" i="81"/>
  <c r="N67" i="86"/>
  <c r="J67" i="86"/>
  <c r="K67" i="86" s="1"/>
  <c r="N33" i="90"/>
  <c r="J33" i="90"/>
  <c r="K33" i="90" s="1"/>
  <c r="N33" i="87"/>
  <c r="J33" i="87"/>
  <c r="K33" i="87" s="1"/>
  <c r="J72" i="85"/>
  <c r="K72" i="85" s="1"/>
  <c r="N72" i="85"/>
  <c r="N33" i="102"/>
  <c r="J33" i="102"/>
  <c r="K33" i="102" s="1"/>
  <c r="J72" i="101"/>
  <c r="K72" i="101" s="1"/>
  <c r="N72" i="101"/>
  <c r="N77" i="98"/>
  <c r="J77" i="98"/>
  <c r="K77" i="98" s="1"/>
  <c r="J64" i="97"/>
  <c r="K64" i="97" s="1"/>
  <c r="N64" i="97"/>
  <c r="J67" i="93"/>
  <c r="K67" i="93" s="1"/>
  <c r="N67" i="93"/>
  <c r="J63" i="92"/>
  <c r="K63" i="92" s="1"/>
  <c r="N63" i="92"/>
  <c r="N52" i="83"/>
  <c r="J52" i="83"/>
  <c r="K52" i="83" s="1"/>
  <c r="J71" i="112"/>
  <c r="K71" i="112" s="1"/>
  <c r="N71" i="112"/>
  <c r="N31" i="111"/>
  <c r="J31" i="111"/>
  <c r="K31" i="111" s="1"/>
  <c r="J42" i="109"/>
  <c r="K42" i="109" s="1"/>
  <c r="N42" i="109"/>
  <c r="J59" i="108"/>
  <c r="K59" i="108" s="1"/>
  <c r="N59" i="108"/>
  <c r="N39" i="109"/>
  <c r="J39" i="109"/>
  <c r="K39" i="109" s="1"/>
  <c r="J39" i="91"/>
  <c r="K39" i="91" s="1"/>
  <c r="N39" i="91"/>
  <c r="N46" i="90"/>
  <c r="J46" i="90"/>
  <c r="K46" i="90" s="1"/>
  <c r="N38" i="107"/>
  <c r="J38" i="107"/>
  <c r="K38" i="107" s="1"/>
  <c r="J47" i="88"/>
  <c r="K47" i="88" s="1"/>
  <c r="N47" i="88"/>
  <c r="J31" i="80"/>
  <c r="K31" i="80" s="1"/>
  <c r="N31" i="80"/>
  <c r="J42" i="81"/>
  <c r="K42" i="81" s="1"/>
  <c r="N42" i="81"/>
  <c r="J52" i="82"/>
  <c r="K52" i="82" s="1"/>
  <c r="N52" i="82"/>
  <c r="J34" i="84"/>
  <c r="K34" i="84" s="1"/>
  <c r="N34" i="84"/>
  <c r="N66" i="86"/>
  <c r="J66" i="86"/>
  <c r="K66" i="86" s="1"/>
  <c r="J34" i="90"/>
  <c r="K34" i="90" s="1"/>
  <c r="N34" i="90"/>
  <c r="N66" i="89"/>
  <c r="J66" i="89"/>
  <c r="K66" i="89" s="1"/>
  <c r="J34" i="88"/>
  <c r="K34" i="88" s="1"/>
  <c r="N34" i="88"/>
  <c r="N66" i="87"/>
  <c r="J66" i="87"/>
  <c r="K66" i="87" s="1"/>
  <c r="N49" i="94"/>
  <c r="J49" i="94"/>
  <c r="K49" i="94" s="1"/>
  <c r="J52" i="102"/>
  <c r="K52" i="102" s="1"/>
  <c r="N52" i="102"/>
  <c r="J63" i="101"/>
  <c r="K63" i="101" s="1"/>
  <c r="N63" i="101"/>
  <c r="J59" i="100"/>
  <c r="K59" i="100" s="1"/>
  <c r="N59" i="100"/>
  <c r="J63" i="99"/>
  <c r="K63" i="99" s="1"/>
  <c r="N63" i="99"/>
  <c r="N59" i="98"/>
  <c r="J59" i="98"/>
  <c r="K59" i="98" s="1"/>
  <c r="J34" i="96"/>
  <c r="K34" i="96" s="1"/>
  <c r="N34" i="96"/>
  <c r="J66" i="95"/>
  <c r="K66" i="95" s="1"/>
  <c r="N66" i="95"/>
  <c r="J34" i="93"/>
  <c r="K34" i="93" s="1"/>
  <c r="N34" i="93"/>
  <c r="N58" i="92"/>
  <c r="J58" i="92"/>
  <c r="K58" i="92" s="1"/>
  <c r="N72" i="91"/>
  <c r="J72" i="91"/>
  <c r="K72" i="91" s="1"/>
  <c r="J51" i="83"/>
  <c r="K51" i="83" s="1"/>
  <c r="N51" i="83"/>
  <c r="N72" i="110"/>
  <c r="J72" i="110"/>
  <c r="K72" i="110" s="1"/>
  <c r="J51" i="112"/>
  <c r="K51" i="112" s="1"/>
  <c r="N51" i="112"/>
  <c r="N72" i="111"/>
  <c r="J72" i="111"/>
  <c r="K72" i="111" s="1"/>
  <c r="J51" i="109"/>
  <c r="K51" i="109" s="1"/>
  <c r="N51" i="109"/>
  <c r="N41" i="107"/>
  <c r="J41" i="107"/>
  <c r="K41" i="107" s="1"/>
  <c r="N78" i="106"/>
  <c r="J78" i="106"/>
  <c r="K78" i="106" s="1"/>
  <c r="N74" i="105"/>
  <c r="J74" i="105"/>
  <c r="K74" i="105" s="1"/>
  <c r="N56" i="96"/>
  <c r="J56" i="96"/>
  <c r="K56" i="96" s="1"/>
  <c r="J37" i="90"/>
  <c r="K37" i="90" s="1"/>
  <c r="N37" i="90"/>
  <c r="N67" i="106"/>
  <c r="J67" i="106"/>
  <c r="K67" i="106" s="1"/>
  <c r="J56" i="94"/>
  <c r="K56" i="94" s="1"/>
  <c r="N56" i="94"/>
  <c r="J35" i="80"/>
  <c r="K35" i="80" s="1"/>
  <c r="N35" i="80"/>
  <c r="J73" i="81"/>
  <c r="K73" i="81" s="1"/>
  <c r="N73" i="81"/>
  <c r="N71" i="82"/>
  <c r="J71" i="82"/>
  <c r="K71" i="82" s="1"/>
  <c r="J32" i="84"/>
  <c r="K32" i="84" s="1"/>
  <c r="N32" i="84"/>
  <c r="N68" i="86"/>
  <c r="J68" i="86"/>
  <c r="K68" i="86" s="1"/>
  <c r="N53" i="90"/>
  <c r="J53" i="90"/>
  <c r="K53" i="90" s="1"/>
  <c r="J32" i="89"/>
  <c r="K32" i="89" s="1"/>
  <c r="N32" i="89"/>
  <c r="J68" i="88"/>
  <c r="K68" i="88" s="1"/>
  <c r="N68" i="88"/>
  <c r="J53" i="87"/>
  <c r="K53" i="87" s="1"/>
  <c r="N53" i="87"/>
  <c r="N78" i="94"/>
  <c r="J78" i="94"/>
  <c r="K78" i="94" s="1"/>
  <c r="J70" i="94"/>
  <c r="K70" i="94" s="1"/>
  <c r="N70" i="94"/>
  <c r="J73" i="102"/>
  <c r="K73" i="102" s="1"/>
  <c r="N73" i="102"/>
  <c r="N53" i="101"/>
  <c r="J53" i="101"/>
  <c r="K53" i="101" s="1"/>
  <c r="J32" i="100"/>
  <c r="K32" i="100" s="1"/>
  <c r="N32" i="100"/>
  <c r="J68" i="99"/>
  <c r="K68" i="99" s="1"/>
  <c r="N68" i="99"/>
  <c r="N53" i="98"/>
  <c r="J53" i="98"/>
  <c r="K53" i="98" s="1"/>
  <c r="N78" i="96"/>
  <c r="J78" i="96"/>
  <c r="K78" i="96" s="1"/>
  <c r="J70" i="96"/>
  <c r="K70" i="96" s="1"/>
  <c r="N70" i="96"/>
  <c r="J61" i="95"/>
  <c r="K61" i="95" s="1"/>
  <c r="N61" i="95"/>
  <c r="J43" i="93"/>
  <c r="K43" i="93" s="1"/>
  <c r="N43" i="93"/>
  <c r="N52" i="92"/>
  <c r="J52" i="92"/>
  <c r="K52" i="92" s="1"/>
  <c r="N74" i="83"/>
  <c r="J74" i="83"/>
  <c r="K74" i="83" s="1"/>
  <c r="J63" i="110"/>
  <c r="K63" i="110" s="1"/>
  <c r="N63" i="110"/>
  <c r="J34" i="112"/>
  <c r="K34" i="112" s="1"/>
  <c r="N34" i="112"/>
  <c r="J49" i="111"/>
  <c r="K49" i="111" s="1"/>
  <c r="N49" i="111"/>
  <c r="J59" i="109"/>
  <c r="K59" i="109" s="1"/>
  <c r="N59" i="109"/>
  <c r="N74" i="107"/>
  <c r="J74" i="107"/>
  <c r="K74" i="107" s="1"/>
  <c r="J32" i="106"/>
  <c r="K32" i="106" s="1"/>
  <c r="N32" i="106"/>
  <c r="J53" i="105"/>
  <c r="K53" i="105" s="1"/>
  <c r="N53" i="105"/>
  <c r="N37" i="110"/>
  <c r="J37" i="110"/>
  <c r="K37" i="110" s="1"/>
  <c r="N46" i="91"/>
  <c r="J46" i="91"/>
  <c r="K46" i="91" s="1"/>
  <c r="J67" i="108"/>
  <c r="K67" i="108" s="1"/>
  <c r="N67" i="108"/>
  <c r="J37" i="81"/>
  <c r="K37" i="81" s="1"/>
  <c r="N37" i="81"/>
  <c r="N55" i="94"/>
  <c r="J55" i="94"/>
  <c r="K55" i="94" s="1"/>
  <c r="N35" i="109"/>
  <c r="J35" i="109"/>
  <c r="K35" i="109" s="1"/>
  <c r="J43" i="108"/>
  <c r="K43" i="108" s="1"/>
  <c r="N43" i="108"/>
  <c r="N50" i="107"/>
  <c r="J50" i="107"/>
  <c r="K50" i="107" s="1"/>
  <c r="J44" i="106"/>
  <c r="K44" i="106" s="1"/>
  <c r="N44" i="106"/>
  <c r="J76" i="105"/>
  <c r="K76" i="105" s="1"/>
  <c r="N76" i="105"/>
  <c r="J67" i="110"/>
  <c r="K67" i="110" s="1"/>
  <c r="N67" i="110"/>
  <c r="J55" i="109"/>
  <c r="K55" i="109" s="1"/>
  <c r="N55" i="109"/>
  <c r="J61" i="108"/>
  <c r="K61" i="108" s="1"/>
  <c r="N61" i="108"/>
  <c r="J61" i="106"/>
  <c r="K61" i="106" s="1"/>
  <c r="N61" i="106"/>
  <c r="J38" i="112"/>
  <c r="K38" i="112" s="1"/>
  <c r="N38" i="112"/>
  <c r="N66" i="80"/>
  <c r="J66" i="80"/>
  <c r="K66" i="80" s="1"/>
  <c r="N34" i="81"/>
  <c r="J34" i="81"/>
  <c r="K34" i="81" s="1"/>
  <c r="N35" i="82"/>
  <c r="J35" i="82"/>
  <c r="K35" i="82" s="1"/>
  <c r="N31" i="84"/>
  <c r="J31" i="84"/>
  <c r="K31" i="84" s="1"/>
  <c r="J42" i="86"/>
  <c r="K42" i="86" s="1"/>
  <c r="N42" i="86"/>
  <c r="J52" i="90"/>
  <c r="K52" i="90" s="1"/>
  <c r="N52" i="90"/>
  <c r="J71" i="87"/>
  <c r="K71" i="87" s="1"/>
  <c r="N71" i="87"/>
  <c r="N59" i="85"/>
  <c r="J59" i="85"/>
  <c r="K59" i="85" s="1"/>
  <c r="J34" i="102"/>
  <c r="K34" i="102" s="1"/>
  <c r="N34" i="102"/>
  <c r="J42" i="101"/>
  <c r="K42" i="101" s="1"/>
  <c r="N42" i="101"/>
  <c r="J52" i="100"/>
  <c r="K52" i="100" s="1"/>
  <c r="N52" i="100"/>
  <c r="N49" i="97"/>
  <c r="J49" i="97"/>
  <c r="K49" i="97" s="1"/>
  <c r="J52" i="96"/>
  <c r="K52" i="96" s="1"/>
  <c r="N52" i="96"/>
  <c r="N41" i="92"/>
  <c r="J41" i="92"/>
  <c r="K41" i="92" s="1"/>
  <c r="N76" i="91"/>
  <c r="J76" i="91"/>
  <c r="K76" i="91" s="1"/>
  <c r="N64" i="83"/>
  <c r="J64" i="83"/>
  <c r="K64" i="83" s="1"/>
  <c r="J44" i="110"/>
  <c r="K44" i="110" s="1"/>
  <c r="N44" i="110"/>
  <c r="J76" i="112"/>
  <c r="K76" i="112" s="1"/>
  <c r="N76" i="112"/>
  <c r="N64" i="111"/>
  <c r="J64" i="111"/>
  <c r="K64" i="111" s="1"/>
  <c r="J44" i="109"/>
  <c r="K44" i="109" s="1"/>
  <c r="N44" i="109"/>
  <c r="J76" i="108"/>
  <c r="K76" i="108" s="1"/>
  <c r="N76" i="108"/>
  <c r="N33" i="107"/>
  <c r="J33" i="107"/>
  <c r="K33" i="107" s="1"/>
  <c r="J52" i="106"/>
  <c r="K52" i="106" s="1"/>
  <c r="N52" i="106"/>
  <c r="N37" i="83"/>
  <c r="J37" i="83"/>
  <c r="K37" i="83" s="1"/>
  <c r="N37" i="91"/>
  <c r="J37" i="91"/>
  <c r="K37" i="91" s="1"/>
  <c r="N38" i="108"/>
  <c r="J38" i="108"/>
  <c r="K38" i="108" s="1"/>
  <c r="N37" i="100"/>
  <c r="J37" i="100"/>
  <c r="K37" i="100" s="1"/>
  <c r="N38" i="94"/>
  <c r="J38" i="94"/>
  <c r="K38" i="94" s="1"/>
  <c r="N37" i="89"/>
  <c r="J37" i="89"/>
  <c r="K37" i="89" s="1"/>
  <c r="N47" i="96"/>
  <c r="J47" i="96"/>
  <c r="K47" i="96" s="1"/>
  <c r="N47" i="90"/>
  <c r="J47" i="90"/>
  <c r="K47" i="90" s="1"/>
  <c r="N39" i="90"/>
  <c r="J39" i="90"/>
  <c r="K39" i="90" s="1"/>
  <c r="J67" i="112"/>
  <c r="K67" i="112" s="1"/>
  <c r="N67" i="112"/>
  <c r="J56" i="83"/>
  <c r="K56" i="83" s="1"/>
  <c r="N56" i="83"/>
  <c r="N55" i="97"/>
  <c r="J55" i="97"/>
  <c r="K55" i="97" s="1"/>
  <c r="J55" i="96"/>
  <c r="K55" i="96" s="1"/>
  <c r="N55" i="96"/>
  <c r="N47" i="97"/>
  <c r="J47" i="97"/>
  <c r="K47" i="97" s="1"/>
  <c r="J56" i="102"/>
  <c r="K56" i="102" s="1"/>
  <c r="N56" i="102"/>
  <c r="J38" i="85"/>
  <c r="K38" i="85" s="1"/>
  <c r="N38" i="85"/>
  <c r="J55" i="95"/>
  <c r="K55" i="95" s="1"/>
  <c r="N55" i="95"/>
  <c r="N61" i="92"/>
  <c r="J61" i="92"/>
  <c r="K61" i="92" s="1"/>
  <c r="J56" i="99"/>
  <c r="K56" i="99" s="1"/>
  <c r="N56" i="99"/>
  <c r="J58" i="85"/>
  <c r="K58" i="85" s="1"/>
  <c r="N58" i="85"/>
  <c r="N43" i="92"/>
  <c r="J43" i="92"/>
  <c r="K43" i="92" s="1"/>
  <c r="N32" i="80"/>
  <c r="J32" i="80"/>
  <c r="K32" i="80" s="1"/>
  <c r="N51" i="102"/>
  <c r="J51" i="102"/>
  <c r="K51" i="102" s="1"/>
  <c r="J80" i="98"/>
  <c r="K80" i="98" s="1"/>
  <c r="N80" i="98"/>
  <c r="J73" i="92"/>
  <c r="K73" i="92" s="1"/>
  <c r="N73" i="92"/>
  <c r="J53" i="107"/>
  <c r="K53" i="107" s="1"/>
  <c r="N53" i="107"/>
  <c r="J33" i="82"/>
  <c r="K33" i="82" s="1"/>
  <c r="N33" i="82"/>
  <c r="J44" i="89"/>
  <c r="K44" i="89" s="1"/>
  <c r="N44" i="89"/>
  <c r="J44" i="102"/>
  <c r="K44" i="102" s="1"/>
  <c r="N44" i="102"/>
  <c r="N67" i="98"/>
  <c r="J67" i="98"/>
  <c r="K67" i="98" s="1"/>
  <c r="N38" i="81"/>
  <c r="J38" i="81"/>
  <c r="K38" i="81" s="1"/>
  <c r="J50" i="96"/>
  <c r="K50" i="96" s="1"/>
  <c r="N50" i="96"/>
  <c r="J33" i="81"/>
  <c r="K33" i="81" s="1"/>
  <c r="N33" i="81"/>
  <c r="J35" i="93"/>
  <c r="K35" i="93" s="1"/>
  <c r="N35" i="93"/>
  <c r="N35" i="90"/>
  <c r="J35" i="90"/>
  <c r="K35" i="90" s="1"/>
  <c r="N67" i="97"/>
  <c r="J67" i="97"/>
  <c r="K67" i="97" s="1"/>
  <c r="N41" i="106"/>
  <c r="J41" i="106"/>
  <c r="K41" i="106" s="1"/>
  <c r="J44" i="82"/>
  <c r="K44" i="82" s="1"/>
  <c r="N44" i="82"/>
  <c r="J44" i="94"/>
  <c r="K44" i="94" s="1"/>
  <c r="N44" i="94"/>
  <c r="N60" i="99"/>
  <c r="J60" i="99"/>
  <c r="K60" i="99" s="1"/>
  <c r="J51" i="95"/>
  <c r="K51" i="95" s="1"/>
  <c r="N51" i="95"/>
  <c r="N52" i="110"/>
  <c r="J52" i="110"/>
  <c r="K52" i="110" s="1"/>
  <c r="J42" i="107"/>
  <c r="K42" i="107" s="1"/>
  <c r="N42" i="107"/>
  <c r="N66" i="105"/>
  <c r="J66" i="105"/>
  <c r="K66" i="105" s="1"/>
  <c r="J37" i="111"/>
  <c r="K37" i="111" s="1"/>
  <c r="N37" i="111"/>
  <c r="N76" i="84"/>
  <c r="J76" i="84"/>
  <c r="K76" i="84" s="1"/>
  <c r="N76" i="90"/>
  <c r="J76" i="90"/>
  <c r="K76" i="90" s="1"/>
  <c r="N76" i="88"/>
  <c r="J76" i="88"/>
  <c r="K76" i="88" s="1"/>
  <c r="J52" i="85"/>
  <c r="K52" i="85" s="1"/>
  <c r="N52" i="85"/>
  <c r="N31" i="102"/>
  <c r="J31" i="102"/>
  <c r="K31" i="102" s="1"/>
  <c r="J34" i="100"/>
  <c r="K34" i="100" s="1"/>
  <c r="N34" i="100"/>
  <c r="J34" i="98"/>
  <c r="K34" i="98" s="1"/>
  <c r="N34" i="98"/>
  <c r="J74" i="96"/>
  <c r="K74" i="96" s="1"/>
  <c r="N74" i="96"/>
  <c r="J74" i="93"/>
  <c r="K74" i="93" s="1"/>
  <c r="N74" i="93"/>
  <c r="J59" i="105"/>
  <c r="K59" i="105" s="1"/>
  <c r="N59" i="105"/>
  <c r="J37" i="108"/>
  <c r="K37" i="108" s="1"/>
  <c r="N37" i="108"/>
  <c r="N68" i="84"/>
  <c r="J68" i="84"/>
  <c r="K68" i="84" s="1"/>
  <c r="J32" i="87"/>
  <c r="K32" i="87" s="1"/>
  <c r="N32" i="87"/>
  <c r="J32" i="98"/>
  <c r="K32" i="98" s="1"/>
  <c r="N32" i="98"/>
  <c r="J70" i="93"/>
  <c r="K70" i="93" s="1"/>
  <c r="N70" i="93"/>
  <c r="J59" i="83"/>
  <c r="K59" i="83" s="1"/>
  <c r="N59" i="83"/>
  <c r="N74" i="112"/>
  <c r="J74" i="112"/>
  <c r="K74" i="112" s="1"/>
  <c r="J42" i="108"/>
  <c r="K42" i="108" s="1"/>
  <c r="N42" i="108"/>
  <c r="N55" i="86"/>
  <c r="J55" i="86"/>
  <c r="K55" i="86" s="1"/>
  <c r="J61" i="107"/>
  <c r="K61" i="107" s="1"/>
  <c r="N61" i="107"/>
  <c r="J73" i="107"/>
  <c r="K73" i="107" s="1"/>
  <c r="N73" i="107"/>
  <c r="N47" i="92"/>
  <c r="J47" i="92"/>
  <c r="K47" i="92" s="1"/>
  <c r="J55" i="107"/>
  <c r="K55" i="107" s="1"/>
  <c r="N55" i="107"/>
  <c r="N76" i="81"/>
  <c r="J76" i="81"/>
  <c r="K76" i="81" s="1"/>
  <c r="N31" i="90"/>
  <c r="J31" i="90"/>
  <c r="K31" i="90" s="1"/>
  <c r="J42" i="94"/>
  <c r="K42" i="94" s="1"/>
  <c r="N42" i="94"/>
  <c r="J71" i="101"/>
  <c r="K71" i="101" s="1"/>
  <c r="N71" i="101"/>
  <c r="J52" i="98"/>
  <c r="K52" i="98" s="1"/>
  <c r="N52" i="98"/>
  <c r="N31" i="96"/>
  <c r="J31" i="96"/>
  <c r="K31" i="96" s="1"/>
  <c r="N76" i="83"/>
  <c r="J76" i="83"/>
  <c r="K76" i="83" s="1"/>
  <c r="J44" i="112"/>
  <c r="K44" i="112" s="1"/>
  <c r="N44" i="112"/>
  <c r="N64" i="109"/>
  <c r="J64" i="109"/>
  <c r="K64" i="109" s="1"/>
  <c r="J67" i="109"/>
  <c r="K67" i="109" s="1"/>
  <c r="N67" i="109"/>
  <c r="N56" i="81"/>
  <c r="J56" i="81"/>
  <c r="K56" i="81" s="1"/>
  <c r="N77" i="109"/>
  <c r="J77" i="109"/>
  <c r="K77" i="109" s="1"/>
  <c r="N56" i="80"/>
  <c r="J56" i="80"/>
  <c r="K56" i="80" s="1"/>
  <c r="J47" i="93"/>
  <c r="K47" i="93" s="1"/>
  <c r="N47" i="93"/>
  <c r="J46" i="102"/>
  <c r="K46" i="102" s="1"/>
  <c r="N46" i="102"/>
  <c r="J50" i="90"/>
  <c r="K50" i="90" s="1"/>
  <c r="N50" i="90"/>
  <c r="J30" i="102"/>
  <c r="K30" i="102" s="1"/>
  <c r="N30" i="102"/>
  <c r="N63" i="82"/>
  <c r="J63" i="82"/>
  <c r="K63" i="82" s="1"/>
  <c r="J64" i="89"/>
  <c r="K64" i="89" s="1"/>
  <c r="N64" i="89"/>
  <c r="J64" i="102"/>
  <c r="K64" i="102" s="1"/>
  <c r="N64" i="102"/>
  <c r="J51" i="98"/>
  <c r="K51" i="98" s="1"/>
  <c r="N51" i="98"/>
  <c r="J77" i="93"/>
  <c r="K77" i="93" s="1"/>
  <c r="N77" i="93"/>
  <c r="J68" i="112"/>
  <c r="K68" i="112" s="1"/>
  <c r="N68" i="112"/>
  <c r="N77" i="92"/>
  <c r="J77" i="92"/>
  <c r="K77" i="92" s="1"/>
  <c r="J73" i="99"/>
  <c r="K73" i="99" s="1"/>
  <c r="N73" i="99"/>
  <c r="J41" i="87"/>
  <c r="K41" i="87" s="1"/>
  <c r="N41" i="87"/>
  <c r="J50" i="100"/>
  <c r="K50" i="100" s="1"/>
  <c r="N50" i="100"/>
  <c r="J73" i="93"/>
  <c r="K73" i="93" s="1"/>
  <c r="N73" i="93"/>
  <c r="N35" i="111"/>
  <c r="J35" i="111"/>
  <c r="K35" i="111" s="1"/>
  <c r="J68" i="81"/>
  <c r="K68" i="81" s="1"/>
  <c r="N68" i="81"/>
  <c r="J73" i="90"/>
  <c r="K73" i="90" s="1"/>
  <c r="N73" i="90"/>
  <c r="J77" i="102"/>
  <c r="K77" i="102" s="1"/>
  <c r="N77" i="102"/>
  <c r="N51" i="97"/>
  <c r="J51" i="97"/>
  <c r="K51" i="97" s="1"/>
  <c r="J42" i="91"/>
  <c r="K42" i="91" s="1"/>
  <c r="N42" i="91"/>
  <c r="N51" i="82"/>
  <c r="J51" i="82"/>
  <c r="K51" i="82" s="1"/>
  <c r="J58" i="89"/>
  <c r="K58" i="89" s="1"/>
  <c r="N58" i="89"/>
  <c r="J64" i="94"/>
  <c r="K64" i="94" s="1"/>
  <c r="N64" i="94"/>
  <c r="J41" i="99"/>
  <c r="K41" i="99" s="1"/>
  <c r="N41" i="99"/>
  <c r="J30" i="95"/>
  <c r="K30" i="95" s="1"/>
  <c r="N30" i="95"/>
  <c r="J42" i="110"/>
  <c r="K42" i="110" s="1"/>
  <c r="N42" i="110"/>
  <c r="N31" i="107"/>
  <c r="J31" i="107"/>
  <c r="K31" i="107" s="1"/>
  <c r="J38" i="105"/>
  <c r="K38" i="105" s="1"/>
  <c r="N38" i="105"/>
  <c r="N37" i="107"/>
  <c r="J37" i="107"/>
  <c r="K37" i="107" s="1"/>
  <c r="N66" i="90"/>
  <c r="J66" i="90"/>
  <c r="K66" i="90" s="1"/>
  <c r="J76" i="94"/>
  <c r="K76" i="94" s="1"/>
  <c r="N76" i="94"/>
  <c r="J63" i="100"/>
  <c r="K63" i="100" s="1"/>
  <c r="N63" i="100"/>
  <c r="J33" i="80"/>
  <c r="K33" i="80" s="1"/>
  <c r="N33" i="80"/>
  <c r="J30" i="88"/>
  <c r="K30" i="88" s="1"/>
  <c r="N30" i="88"/>
  <c r="J35" i="99"/>
  <c r="K35" i="99" s="1"/>
  <c r="N35" i="99"/>
  <c r="N50" i="83"/>
  <c r="J50" i="83"/>
  <c r="K50" i="83" s="1"/>
  <c r="J60" i="82"/>
  <c r="K60" i="82" s="1"/>
  <c r="N60" i="82"/>
  <c r="J50" i="89"/>
  <c r="K50" i="89" s="1"/>
  <c r="N50" i="89"/>
  <c r="J73" i="94"/>
  <c r="K73" i="94" s="1"/>
  <c r="N73" i="94"/>
  <c r="J33" i="100"/>
  <c r="K33" i="100" s="1"/>
  <c r="N33" i="100"/>
  <c r="J60" i="97"/>
  <c r="K60" i="97" s="1"/>
  <c r="N60" i="97"/>
  <c r="J73" i="110"/>
  <c r="K73" i="110" s="1"/>
  <c r="N73" i="110"/>
  <c r="N41" i="105"/>
  <c r="J41" i="105"/>
  <c r="K41" i="105" s="1"/>
  <c r="J60" i="81"/>
  <c r="K60" i="81" s="1"/>
  <c r="N60" i="81"/>
  <c r="J44" i="88"/>
  <c r="K44" i="88" s="1"/>
  <c r="N44" i="88"/>
  <c r="N33" i="94"/>
  <c r="J33" i="94"/>
  <c r="K33" i="94" s="1"/>
  <c r="J51" i="100"/>
  <c r="K51" i="100" s="1"/>
  <c r="N51" i="100"/>
  <c r="J60" i="95"/>
  <c r="K60" i="95" s="1"/>
  <c r="N60" i="95"/>
  <c r="N70" i="112"/>
  <c r="J70" i="112"/>
  <c r="K70" i="112" s="1"/>
  <c r="J39" i="108"/>
  <c r="K39" i="108" s="1"/>
  <c r="N39" i="108"/>
  <c r="J30" i="90"/>
  <c r="K30" i="90" s="1"/>
  <c r="N30" i="90"/>
  <c r="N77" i="94"/>
  <c r="J77" i="94"/>
  <c r="K77" i="94" s="1"/>
  <c r="J73" i="98"/>
  <c r="K73" i="98" s="1"/>
  <c r="N73" i="98"/>
  <c r="J53" i="110"/>
  <c r="K53" i="110" s="1"/>
  <c r="N53" i="110"/>
  <c r="N31" i="82"/>
  <c r="J31" i="82"/>
  <c r="K31" i="82" s="1"/>
  <c r="N60" i="90"/>
  <c r="J60" i="90"/>
  <c r="K60" i="90" s="1"/>
  <c r="J72" i="88"/>
  <c r="K72" i="88" s="1"/>
  <c r="N72" i="88"/>
  <c r="J30" i="94"/>
  <c r="K30" i="94" s="1"/>
  <c r="N30" i="94"/>
  <c r="J50" i="99"/>
  <c r="K50" i="99" s="1"/>
  <c r="N50" i="99"/>
  <c r="N35" i="95"/>
  <c r="J35" i="95"/>
  <c r="K35" i="95" s="1"/>
  <c r="N70" i="91"/>
  <c r="J70" i="91"/>
  <c r="K70" i="91" s="1"/>
  <c r="N68" i="107"/>
  <c r="J68" i="107"/>
  <c r="K68" i="107" s="1"/>
  <c r="N61" i="80"/>
  <c r="J61" i="80"/>
  <c r="K61" i="80" s="1"/>
  <c r="N35" i="89"/>
  <c r="J35" i="89"/>
  <c r="K35" i="89" s="1"/>
  <c r="J70" i="85"/>
  <c r="K70" i="85" s="1"/>
  <c r="N70" i="85"/>
  <c r="J44" i="100"/>
  <c r="K44" i="100" s="1"/>
  <c r="N44" i="100"/>
  <c r="J44" i="98"/>
  <c r="K44" i="98" s="1"/>
  <c r="N44" i="98"/>
  <c r="J58" i="95"/>
  <c r="K58" i="95" s="1"/>
  <c r="N58" i="95"/>
  <c r="N50" i="108"/>
  <c r="J50" i="108"/>
  <c r="K50" i="108" s="1"/>
  <c r="N77" i="80"/>
  <c r="J77" i="80"/>
  <c r="K77" i="80" s="1"/>
  <c r="J58" i="90"/>
  <c r="K58" i="90" s="1"/>
  <c r="N58" i="90"/>
  <c r="J58" i="87"/>
  <c r="K58" i="87" s="1"/>
  <c r="N58" i="87"/>
  <c r="J58" i="102"/>
  <c r="K58" i="102" s="1"/>
  <c r="N58" i="102"/>
  <c r="J72" i="100"/>
  <c r="K72" i="100" s="1"/>
  <c r="N72" i="100"/>
  <c r="J44" i="97"/>
  <c r="K44" i="97" s="1"/>
  <c r="N44" i="97"/>
  <c r="J71" i="110"/>
  <c r="K71" i="110" s="1"/>
  <c r="N71" i="110"/>
  <c r="J42" i="111"/>
  <c r="K42" i="111" s="1"/>
  <c r="N42" i="111"/>
  <c r="J73" i="105"/>
  <c r="K73" i="105" s="1"/>
  <c r="N73" i="105"/>
  <c r="J56" i="108"/>
  <c r="K56" i="108" s="1"/>
  <c r="N56" i="108"/>
  <c r="N47" i="94"/>
  <c r="J47" i="94"/>
  <c r="K47" i="94" s="1"/>
  <c r="J52" i="81"/>
  <c r="K52" i="81" s="1"/>
  <c r="N52" i="81"/>
  <c r="J76" i="86"/>
  <c r="K76" i="86" s="1"/>
  <c r="N76" i="86"/>
  <c r="J49" i="90"/>
  <c r="K49" i="90" s="1"/>
  <c r="N49" i="90"/>
  <c r="J74" i="89"/>
  <c r="K74" i="89" s="1"/>
  <c r="N74" i="89"/>
  <c r="J76" i="87"/>
  <c r="K76" i="87" s="1"/>
  <c r="N76" i="87"/>
  <c r="J71" i="85"/>
  <c r="K71" i="85" s="1"/>
  <c r="N71" i="85"/>
  <c r="J34" i="101"/>
  <c r="K34" i="101" s="1"/>
  <c r="N34" i="101"/>
  <c r="J66" i="98"/>
  <c r="K66" i="98" s="1"/>
  <c r="N66" i="98"/>
  <c r="N76" i="95"/>
  <c r="J76" i="95"/>
  <c r="K76" i="95" s="1"/>
  <c r="J49" i="93"/>
  <c r="K49" i="93" s="1"/>
  <c r="N49" i="93"/>
  <c r="J60" i="83"/>
  <c r="K60" i="83" s="1"/>
  <c r="N60" i="83"/>
  <c r="J30" i="110"/>
  <c r="K30" i="110" s="1"/>
  <c r="N30" i="110"/>
  <c r="N60" i="109"/>
  <c r="J60" i="109"/>
  <c r="K60" i="109" s="1"/>
  <c r="N64" i="108"/>
  <c r="J64" i="108"/>
  <c r="K64" i="108" s="1"/>
  <c r="J63" i="105"/>
  <c r="K63" i="105" s="1"/>
  <c r="N63" i="105"/>
  <c r="N38" i="98"/>
  <c r="J38" i="98"/>
  <c r="K38" i="98" s="1"/>
  <c r="J46" i="112"/>
  <c r="K46" i="112" s="1"/>
  <c r="N46" i="112"/>
  <c r="J35" i="81"/>
  <c r="K35" i="81" s="1"/>
  <c r="N35" i="81"/>
  <c r="N78" i="86"/>
  <c r="J78" i="86"/>
  <c r="K78" i="86" s="1"/>
  <c r="N61" i="90"/>
  <c r="J61" i="90"/>
  <c r="K61" i="90" s="1"/>
  <c r="N43" i="89"/>
  <c r="J43" i="89"/>
  <c r="K43" i="89" s="1"/>
  <c r="J70" i="88"/>
  <c r="K70" i="88" s="1"/>
  <c r="N70" i="88"/>
  <c r="J32" i="94"/>
  <c r="K32" i="94" s="1"/>
  <c r="N32" i="94"/>
  <c r="J61" i="101"/>
  <c r="K61" i="101" s="1"/>
  <c r="N61" i="101"/>
  <c r="N43" i="100"/>
  <c r="J43" i="100"/>
  <c r="K43" i="100" s="1"/>
  <c r="J70" i="99"/>
  <c r="K70" i="99" s="1"/>
  <c r="N70" i="99"/>
  <c r="J32" i="96"/>
  <c r="K32" i="96" s="1"/>
  <c r="N32" i="96"/>
  <c r="N74" i="91"/>
  <c r="J74" i="91"/>
  <c r="K74" i="91" s="1"/>
  <c r="J34" i="110"/>
  <c r="K34" i="110" s="1"/>
  <c r="N34" i="110"/>
  <c r="J59" i="111"/>
  <c r="K59" i="111" s="1"/>
  <c r="N59" i="111"/>
  <c r="J63" i="107"/>
  <c r="K63" i="107" s="1"/>
  <c r="N63" i="107"/>
  <c r="J68" i="105"/>
  <c r="K68" i="105" s="1"/>
  <c r="N68" i="105"/>
  <c r="J77" i="110"/>
  <c r="K77" i="110" s="1"/>
  <c r="N77" i="110"/>
  <c r="N55" i="81"/>
  <c r="J55" i="81"/>
  <c r="K55" i="81" s="1"/>
  <c r="N50" i="109"/>
  <c r="J50" i="109"/>
  <c r="K50" i="109" s="1"/>
  <c r="N66" i="107"/>
  <c r="J66" i="107"/>
  <c r="K66" i="107" s="1"/>
  <c r="J38" i="96"/>
  <c r="K38" i="96" s="1"/>
  <c r="N38" i="96"/>
  <c r="N46" i="86"/>
  <c r="J46" i="86"/>
  <c r="K46" i="86" s="1"/>
  <c r="N76" i="80"/>
  <c r="J76" i="80"/>
  <c r="K76" i="80" s="1"/>
  <c r="N49" i="81"/>
  <c r="J49" i="81"/>
  <c r="K49" i="81" s="1"/>
  <c r="N78" i="82"/>
  <c r="J78" i="82"/>
  <c r="K78" i="82" s="1"/>
  <c r="J52" i="86"/>
  <c r="K52" i="86" s="1"/>
  <c r="N52" i="86"/>
  <c r="J71" i="88"/>
  <c r="K71" i="88" s="1"/>
  <c r="N71" i="88"/>
  <c r="N66" i="85"/>
  <c r="J66" i="85"/>
  <c r="K66" i="85" s="1"/>
  <c r="J52" i="101"/>
  <c r="K52" i="101" s="1"/>
  <c r="N52" i="101"/>
  <c r="J71" i="98"/>
  <c r="K71" i="98" s="1"/>
  <c r="N71" i="98"/>
  <c r="N51" i="92"/>
  <c r="J51" i="92"/>
  <c r="K51" i="92" s="1"/>
  <c r="N58" i="110"/>
  <c r="J58" i="110"/>
  <c r="K58" i="110" s="1"/>
  <c r="N58" i="109"/>
  <c r="J58" i="109"/>
  <c r="K58" i="109" s="1"/>
  <c r="J72" i="108"/>
  <c r="K72" i="108" s="1"/>
  <c r="N72" i="108"/>
  <c r="N76" i="106"/>
  <c r="J76" i="106"/>
  <c r="K76" i="106" s="1"/>
  <c r="N56" i="84"/>
  <c r="J56" i="84"/>
  <c r="K56" i="84" s="1"/>
  <c r="E105" i="85"/>
  <c r="D82" i="85"/>
  <c r="E82" i="85" s="1"/>
  <c r="N82" i="85" s="1"/>
  <c r="E105" i="94"/>
  <c r="D82" i="94"/>
  <c r="E82" i="94" s="1"/>
  <c r="N82" i="94" s="1"/>
  <c r="J44" i="81"/>
  <c r="K44" i="81" s="1"/>
  <c r="N44" i="81"/>
  <c r="J30" i="87"/>
  <c r="K30" i="87" s="1"/>
  <c r="N30" i="87"/>
  <c r="N68" i="102"/>
  <c r="J68" i="102"/>
  <c r="K68" i="102" s="1"/>
  <c r="J78" i="97"/>
  <c r="K78" i="97" s="1"/>
  <c r="N78" i="97"/>
  <c r="N70" i="110"/>
  <c r="J70" i="110"/>
  <c r="K70" i="110" s="1"/>
  <c r="N72" i="106"/>
  <c r="J72" i="106"/>
  <c r="K72" i="106" s="1"/>
  <c r="N53" i="80"/>
  <c r="J53" i="80"/>
  <c r="K53" i="80" s="1"/>
  <c r="N43" i="81"/>
  <c r="J43" i="81"/>
  <c r="K43" i="81" s="1"/>
  <c r="J64" i="86"/>
  <c r="K64" i="86" s="1"/>
  <c r="N64" i="86"/>
  <c r="J50" i="88"/>
  <c r="K50" i="88" s="1"/>
  <c r="N50" i="88"/>
  <c r="J32" i="85"/>
  <c r="K32" i="85" s="1"/>
  <c r="N32" i="85"/>
  <c r="N67" i="102"/>
  <c r="J67" i="102"/>
  <c r="K67" i="102" s="1"/>
  <c r="J33" i="101"/>
  <c r="K33" i="101" s="1"/>
  <c r="N33" i="101"/>
  <c r="J33" i="98"/>
  <c r="K33" i="98" s="1"/>
  <c r="N33" i="98"/>
  <c r="J72" i="97"/>
  <c r="K72" i="97" s="1"/>
  <c r="N72" i="97"/>
  <c r="J64" i="95"/>
  <c r="K64" i="95" s="1"/>
  <c r="N64" i="95"/>
  <c r="N35" i="92"/>
  <c r="J35" i="92"/>
  <c r="K35" i="92" s="1"/>
  <c r="N50" i="111"/>
  <c r="J50" i="111"/>
  <c r="K50" i="111" s="1"/>
  <c r="J73" i="108"/>
  <c r="K73" i="108" s="1"/>
  <c r="N73" i="108"/>
  <c r="J39" i="89"/>
  <c r="K39" i="89" s="1"/>
  <c r="N39" i="89"/>
  <c r="N30" i="80"/>
  <c r="J30" i="80"/>
  <c r="K30" i="80" s="1"/>
  <c r="J72" i="81"/>
  <c r="K72" i="81" s="1"/>
  <c r="N72" i="81"/>
  <c r="J77" i="84"/>
  <c r="K77" i="84" s="1"/>
  <c r="N77" i="84"/>
  <c r="N60" i="86"/>
  <c r="J60" i="86"/>
  <c r="K60" i="86" s="1"/>
  <c r="J30" i="85"/>
  <c r="K30" i="85" s="1"/>
  <c r="N30" i="85"/>
  <c r="J30" i="101"/>
  <c r="K30" i="101" s="1"/>
  <c r="N30" i="101"/>
  <c r="J58" i="97"/>
  <c r="K58" i="97" s="1"/>
  <c r="N58" i="97"/>
  <c r="N41" i="96"/>
  <c r="J41" i="96"/>
  <c r="K41" i="96" s="1"/>
  <c r="J72" i="95"/>
  <c r="K72" i="95" s="1"/>
  <c r="N72" i="95"/>
  <c r="N50" i="91"/>
  <c r="J50" i="91"/>
  <c r="K50" i="91" s="1"/>
  <c r="J66" i="111"/>
  <c r="K66" i="111" s="1"/>
  <c r="N66" i="111"/>
  <c r="N60" i="106"/>
  <c r="J60" i="106"/>
  <c r="K60" i="106" s="1"/>
  <c r="N37" i="94"/>
  <c r="J37" i="94"/>
  <c r="K37" i="94" s="1"/>
  <c r="N51" i="89"/>
  <c r="J51" i="89"/>
  <c r="K51" i="89" s="1"/>
  <c r="N51" i="87"/>
  <c r="J51" i="87"/>
  <c r="K51" i="87" s="1"/>
  <c r="J73" i="100"/>
  <c r="K73" i="100" s="1"/>
  <c r="N73" i="100"/>
  <c r="N43" i="97"/>
  <c r="J43" i="97"/>
  <c r="K43" i="97" s="1"/>
  <c r="N70" i="111"/>
  <c r="J70" i="111"/>
  <c r="K70" i="111" s="1"/>
  <c r="J58" i="81"/>
  <c r="K58" i="81" s="1"/>
  <c r="N58" i="81"/>
  <c r="J76" i="82"/>
  <c r="K76" i="82" s="1"/>
  <c r="N76" i="82"/>
  <c r="N35" i="86"/>
  <c r="J35" i="86"/>
  <c r="K35" i="86" s="1"/>
  <c r="J72" i="90"/>
  <c r="K72" i="90" s="1"/>
  <c r="N72" i="90"/>
  <c r="N77" i="87"/>
  <c r="J77" i="87"/>
  <c r="K77" i="87" s="1"/>
  <c r="J64" i="85"/>
  <c r="K64" i="85" s="1"/>
  <c r="N64" i="85"/>
  <c r="J50" i="101"/>
  <c r="K50" i="101" s="1"/>
  <c r="N50" i="101"/>
  <c r="J50" i="98"/>
  <c r="K50" i="98" s="1"/>
  <c r="N50" i="98"/>
  <c r="J32" i="92"/>
  <c r="K32" i="92" s="1"/>
  <c r="N32" i="92"/>
  <c r="N68" i="83"/>
  <c r="J68" i="83"/>
  <c r="K68" i="83" s="1"/>
  <c r="J73" i="112"/>
  <c r="K73" i="112" s="1"/>
  <c r="N73" i="112"/>
  <c r="N51" i="106"/>
  <c r="J51" i="106"/>
  <c r="K51" i="106" s="1"/>
  <c r="N38" i="90"/>
  <c r="J38" i="90"/>
  <c r="K38" i="90" s="1"/>
  <c r="J70" i="80"/>
  <c r="K70" i="80" s="1"/>
  <c r="N70" i="80"/>
  <c r="N46" i="82"/>
  <c r="J46" i="82"/>
  <c r="K46" i="82" s="1"/>
  <c r="N33" i="84"/>
  <c r="J33" i="84"/>
  <c r="K33" i="84" s="1"/>
  <c r="J50" i="94"/>
  <c r="K50" i="94" s="1"/>
  <c r="N50" i="94"/>
  <c r="J58" i="96"/>
  <c r="K58" i="96" s="1"/>
  <c r="N58" i="96"/>
  <c r="J80" i="95"/>
  <c r="K80" i="95" s="1"/>
  <c r="N80" i="95"/>
  <c r="N50" i="92"/>
  <c r="J50" i="92"/>
  <c r="K50" i="92" s="1"/>
  <c r="J32" i="83"/>
  <c r="K32" i="83" s="1"/>
  <c r="N32" i="83"/>
  <c r="N70" i="107"/>
  <c r="J70" i="107"/>
  <c r="K70" i="107" s="1"/>
  <c r="N39" i="111"/>
  <c r="J39" i="111"/>
  <c r="K39" i="111" s="1"/>
  <c r="N41" i="80"/>
  <c r="J41" i="80"/>
  <c r="K41" i="80" s="1"/>
  <c r="N67" i="84"/>
  <c r="J67" i="84"/>
  <c r="K67" i="84" s="1"/>
  <c r="N51" i="86"/>
  <c r="J51" i="86"/>
  <c r="K51" i="86" s="1"/>
  <c r="J58" i="88"/>
  <c r="K58" i="88" s="1"/>
  <c r="N58" i="88"/>
  <c r="N77" i="99"/>
  <c r="J77" i="99"/>
  <c r="K77" i="99" s="1"/>
  <c r="J60" i="98"/>
  <c r="K60" i="98" s="1"/>
  <c r="N60" i="98"/>
  <c r="N67" i="95"/>
  <c r="J67" i="95"/>
  <c r="K67" i="95" s="1"/>
  <c r="N51" i="93"/>
  <c r="J51" i="93"/>
  <c r="K51" i="93" s="1"/>
  <c r="N31" i="83"/>
  <c r="J31" i="83"/>
  <c r="K31" i="83" s="1"/>
  <c r="J30" i="106"/>
  <c r="K30" i="106" s="1"/>
  <c r="N30" i="106"/>
  <c r="J71" i="111"/>
  <c r="K71" i="111" s="1"/>
  <c r="N71" i="111"/>
  <c r="N31" i="109"/>
  <c r="J31" i="109"/>
  <c r="K31" i="109" s="1"/>
  <c r="J49" i="108"/>
  <c r="K49" i="108" s="1"/>
  <c r="N49" i="108"/>
  <c r="N52" i="107"/>
  <c r="J52" i="107"/>
  <c r="K52" i="107" s="1"/>
  <c r="N67" i="92"/>
  <c r="J67" i="92"/>
  <c r="K67" i="92" s="1"/>
  <c r="J61" i="91"/>
  <c r="K61" i="91" s="1"/>
  <c r="N61" i="91"/>
  <c r="N77" i="111"/>
  <c r="J77" i="111"/>
  <c r="K77" i="111" s="1"/>
  <c r="J37" i="80"/>
  <c r="K37" i="80" s="1"/>
  <c r="N37" i="80"/>
  <c r="J46" i="81"/>
  <c r="K46" i="81" s="1"/>
  <c r="N46" i="81"/>
  <c r="J71" i="80"/>
  <c r="K71" i="80" s="1"/>
  <c r="N71" i="80"/>
  <c r="J31" i="81"/>
  <c r="K31" i="81" s="1"/>
  <c r="N31" i="81"/>
  <c r="J64" i="82"/>
  <c r="K64" i="82" s="1"/>
  <c r="N64" i="82"/>
  <c r="J63" i="84"/>
  <c r="K63" i="84" s="1"/>
  <c r="N63" i="84"/>
  <c r="N59" i="86"/>
  <c r="J59" i="86"/>
  <c r="K59" i="86" s="1"/>
  <c r="J63" i="90"/>
  <c r="K63" i="90" s="1"/>
  <c r="N63" i="90"/>
  <c r="J59" i="89"/>
  <c r="K59" i="89" s="1"/>
  <c r="N59" i="89"/>
  <c r="J63" i="88"/>
  <c r="K63" i="88" s="1"/>
  <c r="N63" i="88"/>
  <c r="J59" i="87"/>
  <c r="K59" i="87" s="1"/>
  <c r="N59" i="87"/>
  <c r="J34" i="94"/>
  <c r="K34" i="94" s="1"/>
  <c r="N34" i="94"/>
  <c r="J42" i="102"/>
  <c r="K42" i="102" s="1"/>
  <c r="N42" i="102"/>
  <c r="N76" i="101"/>
  <c r="J76" i="101"/>
  <c r="K76" i="101" s="1"/>
  <c r="J74" i="101"/>
  <c r="K74" i="101" s="1"/>
  <c r="N74" i="101"/>
  <c r="J49" i="100"/>
  <c r="K49" i="100" s="1"/>
  <c r="N49" i="100"/>
  <c r="N76" i="99"/>
  <c r="J76" i="99"/>
  <c r="K76" i="99" s="1"/>
  <c r="J74" i="99"/>
  <c r="K74" i="99" s="1"/>
  <c r="N74" i="99"/>
  <c r="N49" i="98"/>
  <c r="J49" i="98"/>
  <c r="K49" i="98" s="1"/>
  <c r="J52" i="97"/>
  <c r="K52" i="97" s="1"/>
  <c r="N52" i="97"/>
  <c r="J63" i="96"/>
  <c r="K63" i="96" s="1"/>
  <c r="N63" i="96"/>
  <c r="J59" i="95"/>
  <c r="K59" i="95" s="1"/>
  <c r="N59" i="95"/>
  <c r="J63" i="93"/>
  <c r="K63" i="93" s="1"/>
  <c r="N63" i="93"/>
  <c r="J44" i="92"/>
  <c r="K44" i="92" s="1"/>
  <c r="N44" i="92"/>
  <c r="J78" i="91"/>
  <c r="K78" i="91" s="1"/>
  <c r="N78" i="91"/>
  <c r="N41" i="83"/>
  <c r="J41" i="83"/>
  <c r="K41" i="83" s="1"/>
  <c r="J78" i="110"/>
  <c r="K78" i="110" s="1"/>
  <c r="N78" i="110"/>
  <c r="N41" i="112"/>
  <c r="J41" i="112"/>
  <c r="K41" i="112" s="1"/>
  <c r="N78" i="111"/>
  <c r="J78" i="111"/>
  <c r="K78" i="111" s="1"/>
  <c r="N41" i="109"/>
  <c r="J41" i="109"/>
  <c r="K41" i="109" s="1"/>
  <c r="N78" i="108"/>
  <c r="J78" i="108"/>
  <c r="K78" i="108" s="1"/>
  <c r="J30" i="107"/>
  <c r="K30" i="107" s="1"/>
  <c r="N30" i="107"/>
  <c r="N59" i="106"/>
  <c r="J59" i="106"/>
  <c r="K59" i="106" s="1"/>
  <c r="N37" i="109"/>
  <c r="J37" i="109"/>
  <c r="K37" i="109" s="1"/>
  <c r="N77" i="105"/>
  <c r="J77" i="105"/>
  <c r="K77" i="105" s="1"/>
  <c r="N77" i="108"/>
  <c r="J77" i="108"/>
  <c r="K77" i="108" s="1"/>
  <c r="N47" i="100"/>
  <c r="J47" i="100"/>
  <c r="K47" i="100" s="1"/>
  <c r="N55" i="88"/>
  <c r="J55" i="88"/>
  <c r="K55" i="88" s="1"/>
  <c r="J73" i="80"/>
  <c r="K73" i="80" s="1"/>
  <c r="N73" i="80"/>
  <c r="N39" i="82"/>
  <c r="J39" i="82"/>
  <c r="K39" i="82" s="1"/>
  <c r="N78" i="84"/>
  <c r="J78" i="84"/>
  <c r="K78" i="84" s="1"/>
  <c r="J70" i="84"/>
  <c r="K70" i="84" s="1"/>
  <c r="N70" i="84"/>
  <c r="N61" i="86"/>
  <c r="J61" i="86"/>
  <c r="K61" i="86" s="1"/>
  <c r="J43" i="90"/>
  <c r="K43" i="90" s="1"/>
  <c r="N43" i="90"/>
  <c r="N78" i="89"/>
  <c r="J78" i="89"/>
  <c r="K78" i="89" s="1"/>
  <c r="J70" i="89"/>
  <c r="K70" i="89" s="1"/>
  <c r="N70" i="89"/>
  <c r="N61" i="88"/>
  <c r="J61" i="88"/>
  <c r="K61" i="88" s="1"/>
  <c r="N43" i="87"/>
  <c r="J43" i="87"/>
  <c r="K43" i="87" s="1"/>
  <c r="J50" i="85"/>
  <c r="K50" i="85" s="1"/>
  <c r="N50" i="85"/>
  <c r="N68" i="94"/>
  <c r="J68" i="94"/>
  <c r="K68" i="94" s="1"/>
  <c r="N43" i="101"/>
  <c r="J43" i="101"/>
  <c r="K43" i="101" s="1"/>
  <c r="N78" i="100"/>
  <c r="J78" i="100"/>
  <c r="K78" i="100" s="1"/>
  <c r="J70" i="100"/>
  <c r="K70" i="100" s="1"/>
  <c r="N70" i="100"/>
  <c r="J61" i="99"/>
  <c r="K61" i="99" s="1"/>
  <c r="N61" i="99"/>
  <c r="N43" i="98"/>
  <c r="J43" i="98"/>
  <c r="K43" i="98" s="1"/>
  <c r="J50" i="97"/>
  <c r="K50" i="97" s="1"/>
  <c r="N50" i="97"/>
  <c r="N68" i="96"/>
  <c r="J68" i="96"/>
  <c r="K68" i="96" s="1"/>
  <c r="J53" i="95"/>
  <c r="K53" i="95" s="1"/>
  <c r="N53" i="95"/>
  <c r="J32" i="93"/>
  <c r="K32" i="93" s="1"/>
  <c r="N32" i="93"/>
  <c r="J42" i="92"/>
  <c r="K42" i="92" s="1"/>
  <c r="N42" i="92"/>
  <c r="J59" i="91"/>
  <c r="K59" i="91" s="1"/>
  <c r="N59" i="91"/>
  <c r="N74" i="110"/>
  <c r="J74" i="110"/>
  <c r="K74" i="110" s="1"/>
  <c r="J63" i="112"/>
  <c r="K63" i="112" s="1"/>
  <c r="N63" i="112"/>
  <c r="J34" i="111"/>
  <c r="K34" i="111" s="1"/>
  <c r="N34" i="111"/>
  <c r="J49" i="109"/>
  <c r="K49" i="109" s="1"/>
  <c r="N49" i="109"/>
  <c r="N52" i="108"/>
  <c r="J52" i="108"/>
  <c r="K52" i="108" s="1"/>
  <c r="J70" i="106"/>
  <c r="K70" i="106" s="1"/>
  <c r="N70" i="106"/>
  <c r="J43" i="105"/>
  <c r="K43" i="105" s="1"/>
  <c r="N43" i="105"/>
  <c r="J46" i="92"/>
  <c r="K46" i="92" s="1"/>
  <c r="N46" i="92"/>
  <c r="N56" i="101"/>
  <c r="J56" i="101"/>
  <c r="K56" i="101" s="1"/>
  <c r="N38" i="101"/>
  <c r="J38" i="101"/>
  <c r="K38" i="101" s="1"/>
  <c r="J56" i="107"/>
  <c r="K56" i="107" s="1"/>
  <c r="N56" i="107"/>
  <c r="N38" i="88"/>
  <c r="J38" i="88"/>
  <c r="K38" i="88" s="1"/>
  <c r="J73" i="109"/>
  <c r="K73" i="109" s="1"/>
  <c r="N73" i="109"/>
  <c r="J32" i="108"/>
  <c r="K32" i="108" s="1"/>
  <c r="N32" i="108"/>
  <c r="N35" i="107"/>
  <c r="J35" i="107"/>
  <c r="K35" i="107" s="1"/>
  <c r="N33" i="106"/>
  <c r="J33" i="106"/>
  <c r="K33" i="106" s="1"/>
  <c r="N58" i="105"/>
  <c r="J58" i="105"/>
  <c r="K58" i="105" s="1"/>
  <c r="J47" i="110"/>
  <c r="K47" i="110" s="1"/>
  <c r="N47" i="110"/>
  <c r="J55" i="91"/>
  <c r="K55" i="91" s="1"/>
  <c r="N55" i="91"/>
  <c r="J47" i="108"/>
  <c r="K47" i="108" s="1"/>
  <c r="N47" i="108"/>
  <c r="N38" i="89"/>
  <c r="J38" i="89"/>
  <c r="K38" i="89" s="1"/>
  <c r="J46" i="94"/>
  <c r="K46" i="94" s="1"/>
  <c r="N46" i="94"/>
  <c r="N59" i="80"/>
  <c r="J59" i="80"/>
  <c r="K59" i="80" s="1"/>
  <c r="J63" i="81"/>
  <c r="K63" i="81" s="1"/>
  <c r="N63" i="81"/>
  <c r="J49" i="82"/>
  <c r="K49" i="82" s="1"/>
  <c r="N49" i="82"/>
  <c r="J71" i="84"/>
  <c r="K71" i="84" s="1"/>
  <c r="N71" i="84"/>
  <c r="J31" i="86"/>
  <c r="K31" i="86" s="1"/>
  <c r="N31" i="86"/>
  <c r="J42" i="90"/>
  <c r="K42" i="90" s="1"/>
  <c r="N42" i="90"/>
  <c r="J52" i="89"/>
  <c r="K52" i="89" s="1"/>
  <c r="N52" i="89"/>
  <c r="J49" i="85"/>
  <c r="K49" i="85" s="1"/>
  <c r="N49" i="85"/>
  <c r="J52" i="94"/>
  <c r="K52" i="94" s="1"/>
  <c r="N52" i="94"/>
  <c r="J63" i="102"/>
  <c r="K63" i="102" s="1"/>
  <c r="N63" i="102"/>
  <c r="J31" i="101"/>
  <c r="K31" i="101" s="1"/>
  <c r="N31" i="101"/>
  <c r="J42" i="100"/>
  <c r="K42" i="100" s="1"/>
  <c r="N42" i="100"/>
  <c r="J52" i="99"/>
  <c r="K52" i="99" s="1"/>
  <c r="N52" i="99"/>
  <c r="J34" i="97"/>
  <c r="K34" i="97" s="1"/>
  <c r="N34" i="97"/>
  <c r="J42" i="96"/>
  <c r="K42" i="96" s="1"/>
  <c r="N42" i="96"/>
  <c r="N52" i="95"/>
  <c r="J52" i="95"/>
  <c r="K52" i="95" s="1"/>
  <c r="J30" i="92"/>
  <c r="K30" i="92" s="1"/>
  <c r="N30" i="92"/>
  <c r="N58" i="91"/>
  <c r="J58" i="91"/>
  <c r="K58" i="91" s="1"/>
  <c r="N80" i="83"/>
  <c r="N33" i="110"/>
  <c r="J33" i="110"/>
  <c r="K33" i="110" s="1"/>
  <c r="N58" i="112"/>
  <c r="J58" i="112"/>
  <c r="K58" i="112" s="1"/>
  <c r="N33" i="109"/>
  <c r="J33" i="109"/>
  <c r="K33" i="109" s="1"/>
  <c r="J60" i="108"/>
  <c r="K60" i="108" s="1"/>
  <c r="N60" i="108"/>
  <c r="N64" i="107"/>
  <c r="J64" i="107"/>
  <c r="K64" i="107" s="1"/>
  <c r="J42" i="106"/>
  <c r="K42" i="106" s="1"/>
  <c r="N42" i="106"/>
  <c r="N52" i="105"/>
  <c r="J52" i="105"/>
  <c r="K52" i="105" s="1"/>
  <c r="J39" i="83"/>
  <c r="K39" i="83" s="1"/>
  <c r="N39" i="83"/>
  <c r="N47" i="91"/>
  <c r="J47" i="91"/>
  <c r="K47" i="91" s="1"/>
  <c r="N55" i="90"/>
  <c r="J55" i="90"/>
  <c r="K55" i="90" s="1"/>
  <c r="J77" i="107"/>
  <c r="K77" i="107" s="1"/>
  <c r="N77" i="107"/>
  <c r="J37" i="97"/>
  <c r="K37" i="97" s="1"/>
  <c r="N37" i="97"/>
  <c r="N47" i="87"/>
  <c r="J47" i="87"/>
  <c r="K47" i="87" s="1"/>
  <c r="N46" i="95"/>
  <c r="J46" i="95"/>
  <c r="K46" i="95" s="1"/>
  <c r="N56" i="100"/>
  <c r="J56" i="100"/>
  <c r="K56" i="100" s="1"/>
  <c r="J46" i="80"/>
  <c r="K46" i="80" s="1"/>
  <c r="N46" i="80"/>
  <c r="J39" i="80"/>
  <c r="K39" i="80" s="1"/>
  <c r="N39" i="80"/>
  <c r="J46" i="108"/>
  <c r="K46" i="108" s="1"/>
  <c r="N46" i="108"/>
  <c r="J56" i="93"/>
  <c r="K56" i="93" s="1"/>
  <c r="N56" i="93"/>
  <c r="J56" i="95"/>
  <c r="K56" i="95" s="1"/>
  <c r="N56" i="95"/>
  <c r="J55" i="93"/>
  <c r="K55" i="93" s="1"/>
  <c r="N55" i="93"/>
  <c r="J37" i="99"/>
  <c r="K37" i="99" s="1"/>
  <c r="N37" i="99"/>
  <c r="J39" i="102"/>
  <c r="K39" i="102" s="1"/>
  <c r="N39" i="102"/>
  <c r="J38" i="99"/>
  <c r="K38" i="99" s="1"/>
  <c r="N38" i="99"/>
  <c r="J61" i="83"/>
  <c r="K61" i="83" s="1"/>
  <c r="N61" i="83"/>
  <c r="J39" i="95"/>
  <c r="K39" i="95" s="1"/>
  <c r="N39" i="95"/>
  <c r="E105" i="89"/>
  <c r="D82" i="89"/>
  <c r="E82" i="89" s="1"/>
  <c r="N82" i="89" s="1"/>
  <c r="E105" i="80"/>
  <c r="D82" i="80"/>
  <c r="E82" i="80" s="1"/>
  <c r="N82" i="80" s="1"/>
  <c r="J80" i="91"/>
  <c r="K80" i="91" s="1"/>
  <c r="D82" i="82"/>
  <c r="E82" i="82" s="1"/>
  <c r="N82" i="82" s="1"/>
  <c r="E105" i="82"/>
  <c r="N61" i="6"/>
  <c r="J60" i="6"/>
  <c r="K60" i="6" s="1"/>
  <c r="I37" i="73"/>
  <c r="J56" i="6"/>
  <c r="K56" i="6" s="1"/>
  <c r="J35" i="6"/>
  <c r="K35" i="6" s="1"/>
  <c r="N35" i="6"/>
  <c r="J34" i="6"/>
  <c r="K34" i="6" s="1"/>
  <c r="N34" i="6"/>
  <c r="J66" i="6"/>
  <c r="K66" i="6" s="1"/>
  <c r="J55" i="6"/>
  <c r="K55" i="6" s="1"/>
  <c r="C11" i="73"/>
  <c r="FO37" i="4"/>
  <c r="DD37" i="4"/>
  <c r="AO37" i="4"/>
  <c r="AQ37" i="4"/>
  <c r="DC37" i="4"/>
  <c r="DE37" i="4"/>
  <c r="DF37" i="4"/>
  <c r="AP37" i="4"/>
  <c r="GI36" i="4"/>
  <c r="GI37" i="4" s="1"/>
  <c r="C13" i="73"/>
  <c r="C12" i="73"/>
  <c r="C8" i="73"/>
  <c r="C7" i="73"/>
  <c r="D105" i="6"/>
  <c r="AR36" i="74"/>
  <c r="AR35" i="74"/>
  <c r="AR34" i="74"/>
  <c r="AR33" i="74"/>
  <c r="AR32" i="74"/>
  <c r="AR31" i="74"/>
  <c r="AR30" i="74"/>
  <c r="AR17" i="74"/>
  <c r="AR16" i="74"/>
  <c r="AR18" i="74"/>
  <c r="AR15" i="74"/>
  <c r="AR14" i="74"/>
  <c r="AR13" i="74"/>
  <c r="AR12" i="74"/>
  <c r="AR11" i="74"/>
  <c r="AR10" i="74"/>
  <c r="C9" i="73"/>
  <c r="AR9" i="74"/>
  <c r="AR8" i="74"/>
  <c r="AR7" i="74"/>
  <c r="AR6" i="74"/>
  <c r="U6" i="73"/>
  <c r="L6" i="73"/>
  <c r="C6" i="73"/>
  <c r="EF37" i="4"/>
  <c r="EH37" i="4"/>
  <c r="EE37" i="4"/>
  <c r="EG37" i="4"/>
  <c r="T37" i="4"/>
  <c r="X37" i="4"/>
  <c r="AB37" i="4"/>
  <c r="S37" i="4"/>
  <c r="W37" i="4"/>
  <c r="AA37" i="4"/>
  <c r="Y37" i="4"/>
  <c r="V37" i="4"/>
  <c r="Z37" i="4"/>
  <c r="U37" i="4"/>
  <c r="AD37" i="4"/>
  <c r="AI37" i="4"/>
  <c r="AM37" i="4"/>
  <c r="AG37" i="4"/>
  <c r="AK37" i="4"/>
  <c r="AR37" i="4"/>
  <c r="AN37" i="4"/>
  <c r="AJ37" i="4"/>
  <c r="AE37" i="4"/>
  <c r="AL37" i="4"/>
  <c r="AH37" i="4"/>
  <c r="J73" i="6"/>
  <c r="K73" i="6" s="1"/>
  <c r="N41" i="6"/>
  <c r="J63" i="6"/>
  <c r="J58" i="6"/>
  <c r="J61" i="6"/>
  <c r="N38" i="6"/>
  <c r="AO37" i="74"/>
  <c r="AA37" i="74"/>
  <c r="AP37" i="74"/>
  <c r="G37" i="74"/>
  <c r="AQ37" i="74"/>
  <c r="H37" i="74"/>
  <c r="X37" i="74"/>
  <c r="F37" i="74"/>
  <c r="F99" i="74" s="1"/>
  <c r="Y37" i="74"/>
  <c r="Z37" i="74"/>
  <c r="FJ37" i="4"/>
  <c r="FW37" i="4"/>
  <c r="FM37" i="4"/>
  <c r="FI37" i="4"/>
  <c r="FP37" i="4"/>
  <c r="FS37" i="4"/>
  <c r="FN37" i="4"/>
  <c r="FK37" i="4"/>
  <c r="FL37" i="4"/>
  <c r="N44" i="6"/>
  <c r="N42" i="6"/>
  <c r="CW37" i="4"/>
  <c r="BD37" i="4"/>
  <c r="CI37" i="4"/>
  <c r="CT37" i="4"/>
  <c r="BX37" i="4"/>
  <c r="CR37" i="4"/>
  <c r="CV37" i="4"/>
  <c r="BT37" i="4"/>
  <c r="BQ37" i="4"/>
  <c r="CJ37" i="4"/>
  <c r="BE37" i="4"/>
  <c r="BK37" i="4"/>
  <c r="CX37" i="4"/>
  <c r="BU37" i="4"/>
  <c r="BR37" i="4"/>
  <c r="BF37" i="4"/>
  <c r="CU37" i="4"/>
  <c r="CS37" i="4"/>
  <c r="DL37" i="4"/>
  <c r="BV37" i="4"/>
  <c r="BZ37" i="4"/>
  <c r="BW37" i="4"/>
  <c r="BJ37" i="4"/>
  <c r="BL37" i="4"/>
  <c r="BY37" i="4"/>
  <c r="BS37" i="4"/>
  <c r="N37" i="6"/>
  <c r="N43" i="6"/>
  <c r="J76" i="6"/>
  <c r="K76" i="6" s="1"/>
  <c r="J78" i="6"/>
  <c r="K78" i="6" s="1"/>
  <c r="J49" i="6"/>
  <c r="J51" i="6"/>
  <c r="K51" i="6" s="1"/>
  <c r="N51" i="6"/>
  <c r="J31" i="6"/>
  <c r="K31" i="6" s="1"/>
  <c r="N31" i="6"/>
  <c r="J52" i="6"/>
  <c r="K52" i="6" s="1"/>
  <c r="N52" i="6"/>
  <c r="J33" i="6"/>
  <c r="K33" i="6" s="1"/>
  <c r="N33" i="6"/>
  <c r="J32" i="6"/>
  <c r="K32" i="6" s="1"/>
  <c r="N32" i="6"/>
  <c r="J30" i="6"/>
  <c r="K30" i="6" s="1"/>
  <c r="N30" i="6"/>
  <c r="J50" i="6"/>
  <c r="K50" i="6" s="1"/>
  <c r="N50" i="6"/>
  <c r="J53" i="6"/>
  <c r="K53" i="6" s="1"/>
  <c r="N53" i="6"/>
  <c r="H94" i="6"/>
  <c r="K5" i="113" s="1"/>
  <c r="J64" i="6"/>
  <c r="K64" i="6" s="1"/>
  <c r="J70" i="6"/>
  <c r="K70" i="6" s="1"/>
  <c r="J77" i="6"/>
  <c r="K77" i="6" s="1"/>
  <c r="J44" i="6"/>
  <c r="P37" i="4"/>
  <c r="Q37" i="4"/>
  <c r="J37" i="4"/>
  <c r="I37" i="4"/>
  <c r="D37" i="4"/>
  <c r="O37" i="4"/>
  <c r="N37" i="4"/>
  <c r="M37" i="4"/>
  <c r="G37" i="4"/>
  <c r="K37" i="4"/>
  <c r="E37" i="4"/>
  <c r="H37" i="4"/>
  <c r="F37" i="4"/>
  <c r="L37" i="4"/>
  <c r="J42" i="6"/>
  <c r="J71" i="6"/>
  <c r="K71" i="6" s="1"/>
  <c r="J37" i="6"/>
  <c r="J41" i="6"/>
  <c r="J68" i="6"/>
  <c r="J38" i="6"/>
  <c r="J59" i="6"/>
  <c r="J43" i="6"/>
  <c r="J47" i="6"/>
  <c r="J46" i="6"/>
  <c r="J72" i="6"/>
  <c r="K72" i="6" s="1"/>
  <c r="K74" i="6"/>
  <c r="DX37" i="4"/>
  <c r="CD37" i="4"/>
  <c r="DG37" i="4"/>
  <c r="ER37" i="4"/>
  <c r="R37" i="4"/>
  <c r="CM37" i="4"/>
  <c r="BO37" i="4"/>
  <c r="DO37" i="4"/>
  <c r="AS37" i="4"/>
  <c r="H84" i="6"/>
  <c r="H49" i="6"/>
  <c r="H95" i="6"/>
  <c r="L5" i="113" s="1"/>
  <c r="H90" i="6"/>
  <c r="G5" i="113" s="1"/>
  <c r="EI36" i="4"/>
  <c r="EI37" i="4" s="1"/>
  <c r="E96" i="6"/>
  <c r="E95" i="6"/>
  <c r="E92" i="6"/>
  <c r="E93" i="6"/>
  <c r="E97" i="6"/>
  <c r="E90" i="6"/>
  <c r="N78" i="6"/>
  <c r="N63" i="6"/>
  <c r="N71" i="6"/>
  <c r="C103" i="6"/>
  <c r="N58" i="6"/>
  <c r="N68" i="6"/>
  <c r="N64" i="6"/>
  <c r="N77" i="6"/>
  <c r="E39" i="6"/>
  <c r="J39" i="6" s="1"/>
  <c r="FH36" i="4"/>
  <c r="FH37" i="4" s="1"/>
  <c r="CA37" i="4"/>
  <c r="CB37" i="4"/>
  <c r="BP37" i="4"/>
  <c r="CC37" i="4"/>
  <c r="N72" i="6"/>
  <c r="N76" i="6"/>
  <c r="N70" i="6"/>
  <c r="N49" i="6"/>
  <c r="FY37" i="4"/>
  <c r="GH37" i="4"/>
  <c r="FZ37" i="4"/>
  <c r="N73" i="6"/>
  <c r="N59" i="6"/>
  <c r="GE37" i="4"/>
  <c r="FG37" i="4"/>
  <c r="EW37" i="4"/>
  <c r="S37" i="74"/>
  <c r="N46" i="6"/>
  <c r="K37" i="74"/>
  <c r="L37" i="74"/>
  <c r="AL37" i="74"/>
  <c r="AH37" i="74"/>
  <c r="P37" i="74"/>
  <c r="AF37" i="74"/>
  <c r="FT37" i="4"/>
  <c r="FQ37" i="4"/>
  <c r="J37" i="74"/>
  <c r="N47" i="6"/>
  <c r="T37" i="74"/>
  <c r="AN37" i="74"/>
  <c r="V37" i="74"/>
  <c r="I37" i="74"/>
  <c r="AG37" i="74"/>
  <c r="AD37" i="74"/>
  <c r="O37" i="74"/>
  <c r="N37" i="74"/>
  <c r="AE37" i="74"/>
  <c r="U37" i="74"/>
  <c r="W37" i="74"/>
  <c r="M37" i="74"/>
  <c r="AJ37" i="74"/>
  <c r="N74" i="6"/>
  <c r="AI37" i="74"/>
  <c r="DW37" i="4"/>
  <c r="CL37" i="4"/>
  <c r="DM37" i="4"/>
  <c r="AT37" i="4"/>
  <c r="EB37" i="4"/>
  <c r="DV37" i="4"/>
  <c r="FB37" i="4"/>
  <c r="EC37" i="4"/>
  <c r="GF37" i="4"/>
  <c r="CO37" i="4"/>
  <c r="EK37" i="4"/>
  <c r="DY37" i="4"/>
  <c r="EZ37" i="4"/>
  <c r="DT37" i="4"/>
  <c r="DI37" i="4"/>
  <c r="FF37" i="4"/>
  <c r="FD37" i="4"/>
  <c r="BN37" i="4"/>
  <c r="BM37" i="4"/>
  <c r="FV37" i="4"/>
  <c r="FE37" i="4"/>
  <c r="DS37" i="4"/>
  <c r="CH37" i="4"/>
  <c r="DP37" i="4"/>
  <c r="AV37" i="4"/>
  <c r="AX37" i="4"/>
  <c r="DQ37" i="4"/>
  <c r="ED37" i="4"/>
  <c r="CQ37" i="4"/>
  <c r="CP37" i="4"/>
  <c r="AW37" i="4"/>
  <c r="BH37" i="4"/>
  <c r="EN37" i="4"/>
  <c r="EM37" i="4"/>
  <c r="GA37" i="4"/>
  <c r="FC37" i="4"/>
  <c r="FX37" i="4"/>
  <c r="EJ37" i="4"/>
  <c r="CZ37" i="4"/>
  <c r="FR37" i="4"/>
  <c r="AY37" i="4"/>
  <c r="AZ37" i="4"/>
  <c r="GB37" i="4"/>
  <c r="EY37" i="4"/>
  <c r="DZ37" i="4"/>
  <c r="EX37" i="4"/>
  <c r="EP37" i="4"/>
  <c r="GC37" i="4"/>
  <c r="GD37" i="4"/>
  <c r="FA37" i="4"/>
  <c r="CN37" i="4"/>
  <c r="DK37" i="4"/>
  <c r="DR37" i="4"/>
  <c r="FU37" i="4"/>
  <c r="CY37" i="4"/>
  <c r="DN37" i="4"/>
  <c r="EQ37" i="4"/>
  <c r="DU37" i="4"/>
  <c r="DB37" i="4"/>
  <c r="CG37" i="4"/>
  <c r="DH37" i="4"/>
  <c r="BC37" i="4"/>
  <c r="BI37" i="4"/>
  <c r="CF37" i="4"/>
  <c r="EO37" i="4"/>
  <c r="EA37" i="4"/>
  <c r="EL37" i="4"/>
  <c r="CE37" i="4"/>
  <c r="GG37" i="4"/>
  <c r="D103" i="6"/>
  <c r="E94" i="6"/>
  <c r="AC37" i="74"/>
  <c r="AB37" i="74"/>
  <c r="R37" i="74"/>
  <c r="AK37" i="74"/>
  <c r="EV36" i="4"/>
  <c r="EV37" i="4" s="1"/>
  <c r="AM37" i="74"/>
  <c r="K37" i="113" l="1"/>
  <c r="G37" i="113"/>
  <c r="L37" i="113"/>
  <c r="S37" i="113"/>
  <c r="R37" i="113"/>
  <c r="T37" i="113"/>
  <c r="Q37" i="113"/>
  <c r="DF37" i="79"/>
  <c r="BF37" i="79"/>
  <c r="FO37" i="79"/>
  <c r="BP37" i="79"/>
  <c r="BI37" i="79"/>
  <c r="AA37" i="79"/>
  <c r="FF37" i="79"/>
  <c r="AK37" i="79"/>
  <c r="CW37" i="79"/>
  <c r="DC37" i="79"/>
  <c r="DR37" i="79"/>
  <c r="EP37" i="79"/>
  <c r="DN37" i="79"/>
  <c r="DD37" i="79"/>
  <c r="X37" i="79"/>
  <c r="BX37" i="79"/>
  <c r="BB37" i="79"/>
  <c r="AB37" i="79"/>
  <c r="DB37" i="79"/>
  <c r="CA37" i="79"/>
  <c r="GD37" i="79"/>
  <c r="J37" i="79"/>
  <c r="H37" i="79"/>
  <c r="BY37" i="79"/>
  <c r="DH37" i="79"/>
  <c r="N37" i="79"/>
  <c r="AZ37" i="79"/>
  <c r="FY37" i="79"/>
  <c r="BU37" i="79"/>
  <c r="EC37" i="79"/>
  <c r="GF37" i="79"/>
  <c r="AE37" i="79"/>
  <c r="Y37" i="79"/>
  <c r="CI37" i="79"/>
  <c r="FB37" i="79"/>
  <c r="FQ37" i="79"/>
  <c r="AT37" i="79"/>
  <c r="BS37" i="79"/>
  <c r="CG37" i="79"/>
  <c r="BD37" i="79"/>
  <c r="DZ37" i="79"/>
  <c r="CX37" i="79"/>
  <c r="L37" i="79"/>
  <c r="BL37" i="79"/>
  <c r="AP37" i="79"/>
  <c r="D37" i="79"/>
  <c r="EV37" i="79"/>
  <c r="GB37" i="79"/>
  <c r="EA37" i="79"/>
  <c r="GG37" i="79"/>
  <c r="S37" i="79"/>
  <c r="CK37" i="79"/>
  <c r="FU37" i="79"/>
  <c r="FM37" i="79"/>
  <c r="GA37" i="79"/>
  <c r="FZ37" i="79"/>
  <c r="FV37" i="79"/>
  <c r="V37" i="79"/>
  <c r="DS37" i="79"/>
  <c r="EO37" i="79"/>
  <c r="FE37" i="79"/>
  <c r="ED37" i="79"/>
  <c r="AU37" i="79"/>
  <c r="FP37" i="79"/>
  <c r="DT37" i="79"/>
  <c r="CO37" i="79"/>
  <c r="GH37" i="79"/>
  <c r="CP37" i="79"/>
  <c r="EN37" i="79"/>
  <c r="CR37" i="79"/>
  <c r="E37" i="79"/>
  <c r="AN37" i="79"/>
  <c r="AD37" i="79"/>
  <c r="CZ37" i="79"/>
  <c r="CH37" i="79"/>
  <c r="AL37" i="79"/>
  <c r="FG37" i="79"/>
  <c r="FR37" i="79"/>
  <c r="BJ37" i="79"/>
  <c r="FI37" i="79"/>
  <c r="CQ37" i="79"/>
  <c r="BT37" i="79"/>
  <c r="CC37" i="79"/>
  <c r="FW37" i="79"/>
  <c r="CV37" i="79"/>
  <c r="AJ37" i="79"/>
  <c r="M37" i="79"/>
  <c r="FX37" i="79"/>
  <c r="DE37" i="79"/>
  <c r="EE37" i="79"/>
  <c r="BE37" i="79"/>
  <c r="CS37" i="79"/>
  <c r="GE37" i="79"/>
  <c r="EQ37" i="79"/>
  <c r="FK37" i="79"/>
  <c r="BC37" i="79"/>
  <c r="EX37" i="79"/>
  <c r="EZ37" i="79"/>
  <c r="EH37" i="79"/>
  <c r="CF37" i="79"/>
  <c r="EF37" i="79"/>
  <c r="P37" i="79"/>
  <c r="F37" i="79"/>
  <c r="EM37" i="79"/>
  <c r="AW37" i="79"/>
  <c r="DQ37" i="79"/>
  <c r="FT37" i="79"/>
  <c r="AY37" i="79"/>
  <c r="FJ37" i="79"/>
  <c r="CE37" i="79"/>
  <c r="CT37" i="79"/>
  <c r="EB37" i="79"/>
  <c r="EL37" i="79"/>
  <c r="GC37" i="79"/>
  <c r="AX37" i="79"/>
  <c r="DL37" i="79"/>
  <c r="FH37" i="79"/>
  <c r="AQ37" i="79"/>
  <c r="DI37" i="79"/>
  <c r="EK37" i="79"/>
  <c r="DY37" i="79"/>
  <c r="EW37" i="79"/>
  <c r="DU37" i="79"/>
  <c r="O37" i="79"/>
  <c r="FC37" i="79"/>
  <c r="EY37" i="79"/>
  <c r="BQ37" i="79"/>
  <c r="AH37" i="79"/>
  <c r="DV37" i="79"/>
  <c r="BH37" i="79"/>
  <c r="BM37" i="79"/>
  <c r="CL37" i="79"/>
  <c r="BA37" i="79"/>
  <c r="BK37" i="79"/>
  <c r="U37" i="79"/>
  <c r="EJ37" i="79"/>
  <c r="EG37" i="79"/>
  <c r="DK37" i="79"/>
  <c r="CN37" i="79"/>
  <c r="W37" i="79"/>
  <c r="AM37" i="79"/>
  <c r="FS37" i="79"/>
  <c r="AV37" i="79"/>
  <c r="BZ37" i="79"/>
  <c r="CJ37" i="79"/>
  <c r="AF37" i="79"/>
  <c r="K37" i="79"/>
  <c r="DM37" i="79"/>
  <c r="FD37" i="79"/>
  <c r="G37" i="79"/>
  <c r="DJ37" i="79"/>
  <c r="Q37" i="79"/>
  <c r="AI37" i="79"/>
  <c r="CB37" i="79"/>
  <c r="T37" i="79"/>
  <c r="FN37" i="79"/>
  <c r="CY37" i="79"/>
  <c r="BW37" i="79"/>
  <c r="AG37" i="79"/>
  <c r="I37" i="79"/>
  <c r="DW37" i="79"/>
  <c r="DP37" i="79"/>
  <c r="AO37" i="79"/>
  <c r="FL37" i="79"/>
  <c r="AR37" i="79"/>
  <c r="Z37" i="79"/>
  <c r="CU37" i="79"/>
  <c r="BV37" i="79"/>
  <c r="BR37" i="79"/>
  <c r="BN37" i="79"/>
  <c r="GI37" i="79"/>
  <c r="FA37" i="79"/>
  <c r="N37" i="113"/>
  <c r="DO37" i="79"/>
  <c r="DX37" i="79"/>
  <c r="CD37" i="79"/>
  <c r="BO37" i="79"/>
  <c r="DA37" i="79"/>
  <c r="ER37" i="79"/>
  <c r="BG37" i="79"/>
  <c r="R37" i="79"/>
  <c r="AC37" i="79"/>
  <c r="EI37" i="79"/>
  <c r="DG37" i="79"/>
  <c r="H37" i="113"/>
  <c r="CM37" i="79"/>
  <c r="AS37" i="79"/>
  <c r="X37" i="114"/>
  <c r="AB37" i="114"/>
  <c r="R37" i="114"/>
  <c r="AC37" i="114"/>
  <c r="AG37" i="114"/>
  <c r="T37" i="114"/>
  <c r="AI37" i="114"/>
  <c r="Z37" i="114"/>
  <c r="AF37" i="114"/>
  <c r="AE37" i="114"/>
  <c r="AH37" i="114"/>
  <c r="W37" i="114"/>
  <c r="U37" i="114"/>
  <c r="V37" i="114"/>
  <c r="Y37" i="114"/>
  <c r="AD37" i="114"/>
  <c r="AA37" i="114"/>
  <c r="I37" i="114"/>
  <c r="K37" i="114"/>
  <c r="N37" i="114"/>
  <c r="L37" i="114"/>
  <c r="J37" i="114"/>
  <c r="S37" i="114"/>
  <c r="Q37" i="114"/>
  <c r="M37" i="114"/>
  <c r="O37" i="114"/>
  <c r="P37" i="114"/>
  <c r="H37" i="114"/>
  <c r="F37" i="114"/>
  <c r="G37" i="114"/>
  <c r="E37" i="114"/>
  <c r="AN37" i="114"/>
  <c r="AR37" i="114"/>
  <c r="AQ37" i="114"/>
  <c r="AL37" i="114"/>
  <c r="AK37" i="114"/>
  <c r="AP37" i="114"/>
  <c r="AJ37" i="114"/>
  <c r="AM37" i="114"/>
  <c r="AO37" i="114"/>
  <c r="P37" i="113"/>
  <c r="J37" i="113"/>
  <c r="I37" i="113"/>
  <c r="M37" i="113"/>
  <c r="AS15" i="113"/>
  <c r="AG15" i="113"/>
  <c r="AP15" i="113"/>
  <c r="AR15" i="113"/>
  <c r="AM15" i="113"/>
  <c r="AT15" i="113"/>
  <c r="AO15" i="113"/>
  <c r="AJ15" i="113"/>
  <c r="AI15" i="113"/>
  <c r="AN15" i="113"/>
  <c r="AH15" i="113"/>
  <c r="AL15" i="113"/>
  <c r="AK15" i="113"/>
  <c r="AQ15" i="113"/>
  <c r="AR14" i="113"/>
  <c r="AJ14" i="113"/>
  <c r="AM14" i="113"/>
  <c r="AP14" i="113"/>
  <c r="AS14" i="113"/>
  <c r="AG14" i="113"/>
  <c r="AQ14" i="113"/>
  <c r="AH14" i="113"/>
  <c r="AN14" i="113"/>
  <c r="AK14" i="113"/>
  <c r="AT14" i="113"/>
  <c r="AI14" i="113"/>
  <c r="AO14" i="113"/>
  <c r="AL14" i="113"/>
  <c r="AJ25" i="113"/>
  <c r="AQ25" i="113"/>
  <c r="AT25" i="113"/>
  <c r="AR25" i="113"/>
  <c r="AK25" i="113"/>
  <c r="AH25" i="113"/>
  <c r="AN25" i="113"/>
  <c r="AI25" i="113"/>
  <c r="AS25" i="113"/>
  <c r="AO25" i="113"/>
  <c r="AM25" i="113"/>
  <c r="AP25" i="113"/>
  <c r="AL25" i="113"/>
  <c r="AG25" i="113"/>
  <c r="AK34" i="113"/>
  <c r="AP34" i="113"/>
  <c r="AQ34" i="113"/>
  <c r="AR34" i="113"/>
  <c r="AL34" i="113"/>
  <c r="AO34" i="113"/>
  <c r="AN34" i="113"/>
  <c r="AM34" i="113"/>
  <c r="AI34" i="113"/>
  <c r="AG34" i="113"/>
  <c r="AH34" i="113"/>
  <c r="AS34" i="113"/>
  <c r="AT34" i="113"/>
  <c r="AJ34" i="113"/>
  <c r="AS20" i="113"/>
  <c r="AG20" i="113"/>
  <c r="AN20" i="113"/>
  <c r="AM20" i="113"/>
  <c r="AL20" i="113"/>
  <c r="AK20" i="113"/>
  <c r="AH20" i="113"/>
  <c r="AI20" i="113"/>
  <c r="AT20" i="113"/>
  <c r="AP20" i="113"/>
  <c r="AQ20" i="113"/>
  <c r="AJ20" i="113"/>
  <c r="AO20" i="113"/>
  <c r="AR20" i="113"/>
  <c r="AK22" i="113"/>
  <c r="AH22" i="113"/>
  <c r="AQ22" i="113"/>
  <c r="AT22" i="113"/>
  <c r="AJ22" i="113"/>
  <c r="AO22" i="113"/>
  <c r="AP22" i="113"/>
  <c r="AM22" i="113"/>
  <c r="AI22" i="113"/>
  <c r="AG22" i="113"/>
  <c r="AR22" i="113"/>
  <c r="AS22" i="113"/>
  <c r="AN22" i="113"/>
  <c r="AL22" i="113"/>
  <c r="AO24" i="113"/>
  <c r="AP24" i="113"/>
  <c r="AI24" i="113"/>
  <c r="AR24" i="113"/>
  <c r="AS24" i="113"/>
  <c r="AG24" i="113"/>
  <c r="AN24" i="113"/>
  <c r="AQ24" i="113"/>
  <c r="AJ24" i="113"/>
  <c r="AM24" i="113"/>
  <c r="AK24" i="113"/>
  <c r="AL24" i="113"/>
  <c r="AH24" i="113"/>
  <c r="AT24" i="113"/>
  <c r="AR10" i="113"/>
  <c r="AN10" i="113"/>
  <c r="AI10" i="113"/>
  <c r="AO10" i="113"/>
  <c r="AL10" i="113"/>
  <c r="AJ10" i="113"/>
  <c r="AM10" i="113"/>
  <c r="AP10" i="113"/>
  <c r="AT10" i="113"/>
  <c r="AS10" i="113"/>
  <c r="AQ10" i="113"/>
  <c r="AG10" i="113"/>
  <c r="AH10" i="113"/>
  <c r="AK10" i="113"/>
  <c r="AN35" i="113"/>
  <c r="AS35" i="113"/>
  <c r="AG35" i="113"/>
  <c r="AM35" i="113"/>
  <c r="AL35" i="113"/>
  <c r="AK35" i="113"/>
  <c r="AH35" i="113"/>
  <c r="AJ35" i="113"/>
  <c r="AI35" i="113"/>
  <c r="AT35" i="113"/>
  <c r="AP35" i="113"/>
  <c r="AQ35" i="113"/>
  <c r="AO35" i="113"/>
  <c r="AR35" i="113"/>
  <c r="AT18" i="113"/>
  <c r="AG18" i="113"/>
  <c r="AH18" i="113"/>
  <c r="AM18" i="113"/>
  <c r="AN18" i="113"/>
  <c r="AK18" i="113"/>
  <c r="AL18" i="113"/>
  <c r="AI18" i="113"/>
  <c r="AR18" i="113"/>
  <c r="AP18" i="113"/>
  <c r="AQ18" i="113"/>
  <c r="AO18" i="113"/>
  <c r="AS18" i="113"/>
  <c r="AJ18" i="113"/>
  <c r="AO36" i="113"/>
  <c r="AN36" i="113"/>
  <c r="AI36" i="113"/>
  <c r="AL36" i="113"/>
  <c r="AS36" i="113"/>
  <c r="AG36" i="113"/>
  <c r="AP36" i="113"/>
  <c r="AQ36" i="113"/>
  <c r="AH36" i="113"/>
  <c r="AM36" i="113"/>
  <c r="AK36" i="113"/>
  <c r="AJ36" i="113"/>
  <c r="AT36" i="113"/>
  <c r="AR36" i="113"/>
  <c r="AN27" i="113"/>
  <c r="AO27" i="113"/>
  <c r="AP27" i="113"/>
  <c r="AI27" i="113"/>
  <c r="AS27" i="113"/>
  <c r="AG27" i="113"/>
  <c r="AJ27" i="113"/>
  <c r="AQ27" i="113"/>
  <c r="AR27" i="113"/>
  <c r="AM27" i="113"/>
  <c r="AK27" i="113"/>
  <c r="AL27" i="113"/>
  <c r="AH27" i="113"/>
  <c r="AT27" i="113"/>
  <c r="AJ33" i="113"/>
  <c r="AI33" i="113"/>
  <c r="AO33" i="113"/>
  <c r="AP33" i="113"/>
  <c r="AN33" i="113"/>
  <c r="AM33" i="113"/>
  <c r="AL33" i="113"/>
  <c r="AK33" i="113"/>
  <c r="AG33" i="113"/>
  <c r="AT33" i="113"/>
  <c r="AS33" i="113"/>
  <c r="AQ33" i="113"/>
  <c r="AR33" i="113"/>
  <c r="AH33" i="113"/>
  <c r="AR6" i="113"/>
  <c r="AN6" i="113"/>
  <c r="AQ6" i="113"/>
  <c r="AH6" i="113"/>
  <c r="AK6" i="113"/>
  <c r="AT6" i="113"/>
  <c r="AI6" i="113"/>
  <c r="AS6" i="113"/>
  <c r="AO6" i="113"/>
  <c r="AL6" i="113"/>
  <c r="AM6" i="113"/>
  <c r="AP6" i="113"/>
  <c r="AJ6" i="113"/>
  <c r="AG6" i="113"/>
  <c r="AR29" i="113"/>
  <c r="AM29" i="113"/>
  <c r="AL29" i="113"/>
  <c r="AN29" i="113"/>
  <c r="AS29" i="113"/>
  <c r="AG29" i="113"/>
  <c r="AJ29" i="113"/>
  <c r="AQ29" i="113"/>
  <c r="AT29" i="113"/>
  <c r="AO29" i="113"/>
  <c r="AK29" i="113"/>
  <c r="AI29" i="113"/>
  <c r="AH29" i="113"/>
  <c r="AP29" i="113"/>
  <c r="AS11" i="113"/>
  <c r="AH11" i="113"/>
  <c r="AL11" i="113"/>
  <c r="AN11" i="113"/>
  <c r="AG11" i="113"/>
  <c r="AM11" i="113"/>
  <c r="AO11" i="113"/>
  <c r="AP11" i="113"/>
  <c r="AT11" i="113"/>
  <c r="AI11" i="113"/>
  <c r="AR11" i="113"/>
  <c r="AK11" i="113"/>
  <c r="AQ11" i="113"/>
  <c r="AJ11" i="113"/>
  <c r="AS26" i="113"/>
  <c r="AG26" i="113"/>
  <c r="AT26" i="113"/>
  <c r="AM26" i="113"/>
  <c r="AJ26" i="113"/>
  <c r="AK26" i="113"/>
  <c r="AP26" i="113"/>
  <c r="AH26" i="113"/>
  <c r="AQ26" i="113"/>
  <c r="AL26" i="113"/>
  <c r="AO26" i="113"/>
  <c r="AR26" i="113"/>
  <c r="AN26" i="113"/>
  <c r="AI26" i="113"/>
  <c r="AS7" i="113"/>
  <c r="AP7" i="113"/>
  <c r="AT7" i="113"/>
  <c r="AG7" i="113"/>
  <c r="AH7" i="113"/>
  <c r="AJ7" i="113"/>
  <c r="AM7" i="113"/>
  <c r="AL7" i="113"/>
  <c r="AN7" i="113"/>
  <c r="AO7" i="113"/>
  <c r="AR7" i="113"/>
  <c r="AI7" i="113"/>
  <c r="AK7" i="113"/>
  <c r="AQ7" i="113"/>
  <c r="AP21" i="113"/>
  <c r="AT21" i="113"/>
  <c r="AM21" i="113"/>
  <c r="AH21" i="113"/>
  <c r="AS21" i="113"/>
  <c r="AG21" i="113"/>
  <c r="AJ21" i="113"/>
  <c r="AQ21" i="113"/>
  <c r="AN21" i="113"/>
  <c r="AL21" i="113"/>
  <c r="AO21" i="113"/>
  <c r="AK21" i="113"/>
  <c r="AI21" i="113"/>
  <c r="AR21" i="113"/>
  <c r="AS13" i="113"/>
  <c r="AP13" i="113"/>
  <c r="AT13" i="113"/>
  <c r="AG13" i="113"/>
  <c r="AH13" i="113"/>
  <c r="AJ13" i="113"/>
  <c r="AM13" i="113"/>
  <c r="AL13" i="113"/>
  <c r="AN13" i="113"/>
  <c r="AO13" i="113"/>
  <c r="AR13" i="113"/>
  <c r="AQ13" i="113"/>
  <c r="AI13" i="113"/>
  <c r="AK13" i="113"/>
  <c r="AO30" i="113"/>
  <c r="AN30" i="113"/>
  <c r="AI30" i="113"/>
  <c r="AH30" i="113"/>
  <c r="AS30" i="113"/>
  <c r="AG30" i="113"/>
  <c r="AT30" i="113"/>
  <c r="AR30" i="113"/>
  <c r="AJ30" i="113"/>
  <c r="AP30" i="113"/>
  <c r="AM30" i="113"/>
  <c r="AK30" i="113"/>
  <c r="AQ30" i="113"/>
  <c r="AL30" i="113"/>
  <c r="AS32" i="113"/>
  <c r="AG32" i="113"/>
  <c r="AP32" i="113"/>
  <c r="AM32" i="113"/>
  <c r="AJ32" i="113"/>
  <c r="AK32" i="113"/>
  <c r="AT32" i="113"/>
  <c r="AI32" i="113"/>
  <c r="AR32" i="113"/>
  <c r="AN32" i="113"/>
  <c r="AQ32" i="113"/>
  <c r="AH32" i="113"/>
  <c r="AO32" i="113"/>
  <c r="AL32" i="113"/>
  <c r="AR12" i="113"/>
  <c r="AK12" i="113"/>
  <c r="AH12" i="113"/>
  <c r="AN12" i="113"/>
  <c r="AQ12" i="113"/>
  <c r="AT12" i="113"/>
  <c r="AO12" i="113"/>
  <c r="AM12" i="113"/>
  <c r="AI12" i="113"/>
  <c r="AL12" i="113"/>
  <c r="AG12" i="113"/>
  <c r="AP12" i="113"/>
  <c r="AJ12" i="113"/>
  <c r="AS12" i="113"/>
  <c r="AP19" i="113"/>
  <c r="AK19" i="113"/>
  <c r="AJ19" i="113"/>
  <c r="AL19" i="113"/>
  <c r="AQ19" i="113"/>
  <c r="AT19" i="113"/>
  <c r="AO19" i="113"/>
  <c r="AN19" i="113"/>
  <c r="AS19" i="113"/>
  <c r="AI19" i="113"/>
  <c r="AH19" i="113"/>
  <c r="AG19" i="113"/>
  <c r="AR19" i="113"/>
  <c r="AM19" i="113"/>
  <c r="AS17" i="113"/>
  <c r="AH17" i="113"/>
  <c r="AL17" i="113"/>
  <c r="AN17" i="113"/>
  <c r="AG17" i="113"/>
  <c r="AM17" i="113"/>
  <c r="AO17" i="113"/>
  <c r="AQ17" i="113"/>
  <c r="AP17" i="113"/>
  <c r="AR17" i="113"/>
  <c r="AI17" i="113"/>
  <c r="AT17" i="113"/>
  <c r="AK17" i="113"/>
  <c r="AJ17" i="113"/>
  <c r="AR8" i="113"/>
  <c r="AJ8" i="113"/>
  <c r="AS8" i="113"/>
  <c r="AG8" i="113"/>
  <c r="AP8" i="113"/>
  <c r="AM8" i="113"/>
  <c r="AK8" i="113"/>
  <c r="AH8" i="113"/>
  <c r="AI8" i="113"/>
  <c r="AN8" i="113"/>
  <c r="AQ8" i="113"/>
  <c r="AT8" i="113"/>
  <c r="AO8" i="113"/>
  <c r="AL8" i="113"/>
  <c r="D84" i="106"/>
  <c r="E84" i="106" s="1"/>
  <c r="AN31" i="113"/>
  <c r="AK31" i="113"/>
  <c r="AH31" i="113"/>
  <c r="AQ31" i="113"/>
  <c r="AT31" i="113"/>
  <c r="AO31" i="113"/>
  <c r="AP31" i="113"/>
  <c r="AM31" i="113"/>
  <c r="AI31" i="113"/>
  <c r="AJ31" i="113"/>
  <c r="AG31" i="113"/>
  <c r="AS31" i="113"/>
  <c r="AR31" i="113"/>
  <c r="AL31" i="113"/>
  <c r="AP23" i="113"/>
  <c r="AO23" i="113"/>
  <c r="AJ23" i="113"/>
  <c r="AI23" i="113"/>
  <c r="AH23" i="113"/>
  <c r="AS23" i="113"/>
  <c r="AG23" i="113"/>
  <c r="AL23" i="113"/>
  <c r="AT23" i="113"/>
  <c r="AM23" i="113"/>
  <c r="AN23" i="113"/>
  <c r="AK23" i="113"/>
  <c r="AR23" i="113"/>
  <c r="AQ23" i="113"/>
  <c r="AS9" i="113"/>
  <c r="AG9" i="113"/>
  <c r="AP9" i="113"/>
  <c r="AR9" i="113"/>
  <c r="AM9" i="113"/>
  <c r="AT9" i="113"/>
  <c r="AO9" i="113"/>
  <c r="AQ9" i="113"/>
  <c r="AJ9" i="113"/>
  <c r="AH9" i="113"/>
  <c r="AI9" i="113"/>
  <c r="AL9" i="113"/>
  <c r="AK9" i="113"/>
  <c r="AN9" i="113"/>
  <c r="AK28" i="113"/>
  <c r="AT28" i="113"/>
  <c r="AQ28" i="113"/>
  <c r="AR28" i="113"/>
  <c r="AH28" i="113"/>
  <c r="AO28" i="113"/>
  <c r="AN28" i="113"/>
  <c r="AJ28" i="113"/>
  <c r="AL28" i="113"/>
  <c r="AS28" i="113"/>
  <c r="AP28" i="113"/>
  <c r="AI28" i="113"/>
  <c r="AG28" i="113"/>
  <c r="AM28" i="113"/>
  <c r="AR16" i="113"/>
  <c r="AO16" i="113"/>
  <c r="AI16" i="113"/>
  <c r="AL16" i="113"/>
  <c r="AN16" i="113"/>
  <c r="AJ16" i="113"/>
  <c r="AS16" i="113"/>
  <c r="AG16" i="113"/>
  <c r="AP16" i="113"/>
  <c r="AQ16" i="113"/>
  <c r="AT16" i="113"/>
  <c r="AM16" i="113"/>
  <c r="AK16" i="113"/>
  <c r="AH16" i="113"/>
  <c r="J80" i="92"/>
  <c r="K80" i="92" s="1"/>
  <c r="D84" i="89"/>
  <c r="E84" i="89" s="1"/>
  <c r="P5" i="73"/>
  <c r="P37" i="73" s="1"/>
  <c r="N5" i="73"/>
  <c r="N37" i="73" s="1"/>
  <c r="M5" i="73"/>
  <c r="M37" i="73" s="1"/>
  <c r="L5" i="73"/>
  <c r="L37" i="73" s="1"/>
  <c r="K5" i="73"/>
  <c r="K37" i="73" s="1"/>
  <c r="J5" i="73"/>
  <c r="J37" i="73" s="1"/>
  <c r="D18" i="113"/>
  <c r="O18" i="73"/>
  <c r="O17" i="73"/>
  <c r="D17" i="113"/>
  <c r="O16" i="73"/>
  <c r="D16" i="113"/>
  <c r="O15" i="73"/>
  <c r="D15" i="113"/>
  <c r="D14" i="113"/>
  <c r="O14" i="73"/>
  <c r="O13" i="73"/>
  <c r="D13" i="113"/>
  <c r="O12" i="73"/>
  <c r="D12" i="113"/>
  <c r="O11" i="73"/>
  <c r="D11" i="113"/>
  <c r="D10" i="113"/>
  <c r="O10" i="73"/>
  <c r="O9" i="73"/>
  <c r="D9" i="113"/>
  <c r="O8" i="73"/>
  <c r="D8" i="113"/>
  <c r="O7" i="73"/>
  <c r="D7" i="113"/>
  <c r="D6" i="113"/>
  <c r="H5" i="73"/>
  <c r="H37" i="73" s="1"/>
  <c r="D84" i="88"/>
  <c r="E84" i="88" s="1"/>
  <c r="D84" i="102"/>
  <c r="E84" i="102" s="1"/>
  <c r="D84" i="101"/>
  <c r="E84" i="101" s="1"/>
  <c r="E80" i="84"/>
  <c r="N80" i="84" s="1"/>
  <c r="D84" i="85"/>
  <c r="E84" i="85" s="1"/>
  <c r="E80" i="6"/>
  <c r="D84" i="6"/>
  <c r="D84" i="111"/>
  <c r="E84" i="111" s="1"/>
  <c r="D84" i="86"/>
  <c r="E84" i="86" s="1"/>
  <c r="D84" i="81"/>
  <c r="E84" i="81" s="1"/>
  <c r="D84" i="105"/>
  <c r="E84" i="105" s="1"/>
  <c r="D84" i="80"/>
  <c r="E84" i="80" s="1"/>
  <c r="D84" i="82"/>
  <c r="E84" i="82" s="1"/>
  <c r="D84" i="107"/>
  <c r="E84" i="107" s="1"/>
  <c r="D84" i="108"/>
  <c r="E84" i="108" s="1"/>
  <c r="D84" i="112"/>
  <c r="E84" i="112" s="1"/>
  <c r="D84" i="109"/>
  <c r="E84" i="109" s="1"/>
  <c r="E80" i="87"/>
  <c r="N80" i="112"/>
  <c r="N80" i="108"/>
  <c r="N80" i="109"/>
  <c r="J80" i="85"/>
  <c r="K80" i="85" s="1"/>
  <c r="J80" i="101"/>
  <c r="K80" i="101" s="1"/>
  <c r="J80" i="88"/>
  <c r="K80" i="88" s="1"/>
  <c r="N80" i="111"/>
  <c r="J80" i="102"/>
  <c r="K80" i="102" s="1"/>
  <c r="N80" i="107"/>
  <c r="J80" i="81"/>
  <c r="K80" i="81" s="1"/>
  <c r="J80" i="80"/>
  <c r="K80" i="80" s="1"/>
  <c r="J80" i="89"/>
  <c r="K80" i="89" s="1"/>
  <c r="N80" i="106"/>
  <c r="J80" i="86"/>
  <c r="K80" i="86" s="1"/>
  <c r="E105" i="6"/>
  <c r="J80" i="90"/>
  <c r="K80" i="90" s="1"/>
  <c r="J80" i="94"/>
  <c r="K80" i="94" s="1"/>
  <c r="N80" i="82"/>
  <c r="J80" i="82"/>
  <c r="K80" i="82" s="1"/>
  <c r="N80" i="105"/>
  <c r="AR37" i="74"/>
  <c r="D82" i="6"/>
  <c r="N39" i="6"/>
  <c r="K42" i="6"/>
  <c r="K63" i="6"/>
  <c r="K43" i="6"/>
  <c r="K61" i="6"/>
  <c r="K59" i="6"/>
  <c r="K41" i="6"/>
  <c r="K37" i="6"/>
  <c r="K38" i="6"/>
  <c r="K46" i="6"/>
  <c r="K44" i="6"/>
  <c r="K49" i="6"/>
  <c r="K47" i="6"/>
  <c r="K68" i="6"/>
  <c r="K58" i="6"/>
  <c r="H103" i="6"/>
  <c r="S37" i="73"/>
  <c r="E101" i="6"/>
  <c r="R37" i="73"/>
  <c r="Q37" i="73"/>
  <c r="E103" i="6"/>
  <c r="Q37" i="74"/>
  <c r="E37" i="74"/>
  <c r="F5" i="113" l="1"/>
  <c r="C5" i="114"/>
  <c r="T5" i="73"/>
  <c r="C5" i="113"/>
  <c r="O5" i="73"/>
  <c r="D5" i="113"/>
  <c r="J80" i="84"/>
  <c r="K80" i="84" s="1"/>
  <c r="J80" i="6"/>
  <c r="K80" i="6" s="1"/>
  <c r="N80" i="6"/>
  <c r="N80" i="87"/>
  <c r="J80" i="87"/>
  <c r="K80" i="87" s="1"/>
  <c r="C5" i="73"/>
  <c r="D5" i="73" s="1"/>
  <c r="C5" i="74"/>
  <c r="C37" i="74" s="1"/>
  <c r="O6" i="73"/>
  <c r="E82" i="6"/>
  <c r="E84" i="6"/>
  <c r="U37" i="73"/>
  <c r="T37" i="73"/>
  <c r="AG28" i="73"/>
  <c r="K39" i="6"/>
  <c r="D33" i="73"/>
  <c r="AO33" i="73" s="1"/>
  <c r="D27" i="73"/>
  <c r="AO27" i="73" s="1"/>
  <c r="AG14" i="73"/>
  <c r="AG23" i="73"/>
  <c r="AG24" i="73"/>
  <c r="AG27" i="73"/>
  <c r="AG18" i="73"/>
  <c r="AG32" i="73"/>
  <c r="AG22" i="73"/>
  <c r="AG29" i="73"/>
  <c r="D29" i="73"/>
  <c r="AO29" i="73" s="1"/>
  <c r="C3" i="74"/>
  <c r="D18" i="74" s="1"/>
  <c r="D34" i="73"/>
  <c r="AO34" i="73" s="1"/>
  <c r="AG13" i="73"/>
  <c r="D23" i="73"/>
  <c r="AO23" i="73" s="1"/>
  <c r="D31" i="73"/>
  <c r="AO31" i="73" s="1"/>
  <c r="D35" i="73"/>
  <c r="AO35" i="73" s="1"/>
  <c r="AG30" i="73"/>
  <c r="AG15" i="73"/>
  <c r="D19" i="73"/>
  <c r="AO19" i="73" s="1"/>
  <c r="AG19" i="73"/>
  <c r="D16" i="73"/>
  <c r="AO16" i="73" s="1"/>
  <c r="D13" i="73"/>
  <c r="AO13" i="73" s="1"/>
  <c r="D10" i="73"/>
  <c r="AO10" i="73" s="1"/>
  <c r="D28" i="73"/>
  <c r="AO28" i="73" s="1"/>
  <c r="D8" i="73"/>
  <c r="AO8" i="73" s="1"/>
  <c r="D15" i="73"/>
  <c r="AO15" i="73" s="1"/>
  <c r="AG26" i="73"/>
  <c r="D32" i="73"/>
  <c r="AO32" i="73" s="1"/>
  <c r="D12" i="73"/>
  <c r="AO12" i="73" s="1"/>
  <c r="D18" i="73"/>
  <c r="AO18" i="73" s="1"/>
  <c r="D30" i="73"/>
  <c r="AO30" i="73" s="1"/>
  <c r="D24" i="73"/>
  <c r="AO24" i="73" s="1"/>
  <c r="AG21" i="73"/>
  <c r="D21" i="73"/>
  <c r="AO21" i="73" s="1"/>
  <c r="AG20" i="73"/>
  <c r="D20" i="73"/>
  <c r="AO20" i="73" s="1"/>
  <c r="AG36" i="73"/>
  <c r="D36" i="73"/>
  <c r="AO36" i="73" s="1"/>
  <c r="AG9" i="73"/>
  <c r="D9" i="73"/>
  <c r="AO9" i="73" s="1"/>
  <c r="D6" i="73"/>
  <c r="AO6" i="73" s="1"/>
  <c r="AG6" i="73"/>
  <c r="AG25" i="73"/>
  <c r="D25" i="73"/>
  <c r="AO25" i="73" s="1"/>
  <c r="D11" i="73"/>
  <c r="AO11" i="73" s="1"/>
  <c r="AG11" i="73"/>
  <c r="AF5" i="113" l="1"/>
  <c r="AN5" i="113" s="1"/>
  <c r="F37" i="113"/>
  <c r="C37" i="114"/>
  <c r="D5" i="114"/>
  <c r="C38" i="114" s="1"/>
  <c r="AI5" i="113"/>
  <c r="AO5" i="113"/>
  <c r="AQ5" i="113"/>
  <c r="AS5" i="113"/>
  <c r="AP5" i="113"/>
  <c r="F38" i="113"/>
  <c r="C37" i="113"/>
  <c r="AO5" i="73"/>
  <c r="AG5" i="73"/>
  <c r="AI6" i="73"/>
  <c r="AL6" i="73"/>
  <c r="AI9" i="73"/>
  <c r="AL9" i="73"/>
  <c r="AI16" i="73"/>
  <c r="AL16" i="73"/>
  <c r="AI27" i="73"/>
  <c r="AL27" i="73"/>
  <c r="AI8" i="73"/>
  <c r="AL8" i="73"/>
  <c r="AI33" i="73"/>
  <c r="AL33" i="73"/>
  <c r="AI11" i="73"/>
  <c r="AL11" i="73"/>
  <c r="AI5" i="73"/>
  <c r="AL5" i="73"/>
  <c r="AI36" i="73"/>
  <c r="AL36" i="73"/>
  <c r="AI12" i="73"/>
  <c r="AL12" i="73"/>
  <c r="AI28" i="73"/>
  <c r="AL28" i="73"/>
  <c r="AI29" i="73"/>
  <c r="AL29" i="73"/>
  <c r="AI10" i="73"/>
  <c r="AL10" i="73"/>
  <c r="AI23" i="73"/>
  <c r="AL23" i="73"/>
  <c r="AI25" i="73"/>
  <c r="AL25" i="73"/>
  <c r="AI24" i="73"/>
  <c r="AL24" i="73"/>
  <c r="AI32" i="73"/>
  <c r="AL32" i="73"/>
  <c r="AI15" i="73"/>
  <c r="AL15" i="73"/>
  <c r="AI35" i="73"/>
  <c r="AL35" i="73"/>
  <c r="AI13" i="73"/>
  <c r="AL13" i="73"/>
  <c r="AI21" i="73"/>
  <c r="AL21" i="73"/>
  <c r="AI20" i="73"/>
  <c r="AL20" i="73"/>
  <c r="AI30" i="73"/>
  <c r="AL30" i="73"/>
  <c r="AI18" i="73"/>
  <c r="AL18" i="73"/>
  <c r="AI19" i="73"/>
  <c r="AL19" i="73"/>
  <c r="AI31" i="73"/>
  <c r="AL31" i="73"/>
  <c r="AI34" i="73"/>
  <c r="AL34" i="73"/>
  <c r="AT10" i="73"/>
  <c r="AU29" i="73"/>
  <c r="AN24" i="73"/>
  <c r="AJ32" i="73"/>
  <c r="AP15" i="73"/>
  <c r="AP23" i="73"/>
  <c r="AJ27" i="73"/>
  <c r="AT11" i="73"/>
  <c r="AT12" i="73"/>
  <c r="AT30" i="73"/>
  <c r="AS19" i="73"/>
  <c r="O37" i="73"/>
  <c r="AQ13" i="73"/>
  <c r="AT13" i="73"/>
  <c r="N82" i="6"/>
  <c r="AH19" i="73"/>
  <c r="D24" i="74"/>
  <c r="AG33" i="73"/>
  <c r="AM27" i="73"/>
  <c r="AP27" i="73"/>
  <c r="AR27" i="73"/>
  <c r="AH27" i="73"/>
  <c r="AN27" i="73"/>
  <c r="AQ27" i="73"/>
  <c r="AS27" i="73"/>
  <c r="AK27" i="73"/>
  <c r="AU27" i="73"/>
  <c r="AT27" i="73"/>
  <c r="AT29" i="73"/>
  <c r="D21" i="74"/>
  <c r="D14" i="73"/>
  <c r="AO14" i="73" s="1"/>
  <c r="AT33" i="73"/>
  <c r="AR29" i="73"/>
  <c r="AH29" i="73"/>
  <c r="AJ33" i="73"/>
  <c r="AM29" i="73"/>
  <c r="AS29" i="73"/>
  <c r="AJ29" i="73"/>
  <c r="AP29" i="73"/>
  <c r="AK29" i="73"/>
  <c r="AM33" i="73"/>
  <c r="D22" i="73"/>
  <c r="AO22" i="73" s="1"/>
  <c r="AK33" i="73"/>
  <c r="AS33" i="73"/>
  <c r="AQ33" i="73"/>
  <c r="AR33" i="73"/>
  <c r="AU33" i="73"/>
  <c r="AN29" i="73"/>
  <c r="AH33" i="73"/>
  <c r="AN33" i="73"/>
  <c r="AQ29" i="73"/>
  <c r="AP33" i="73"/>
  <c r="AT19" i="73"/>
  <c r="AP19" i="73"/>
  <c r="AQ19" i="73"/>
  <c r="AN19" i="73"/>
  <c r="AG35" i="73"/>
  <c r="AR19" i="73"/>
  <c r="D10" i="74"/>
  <c r="D19" i="74"/>
  <c r="D27" i="74"/>
  <c r="D11" i="74"/>
  <c r="D14" i="74"/>
  <c r="AN23" i="73"/>
  <c r="D12" i="74"/>
  <c r="AH23" i="73"/>
  <c r="D33" i="74"/>
  <c r="D9" i="74"/>
  <c r="D35" i="74"/>
  <c r="D6" i="74"/>
  <c r="D15" i="74"/>
  <c r="D31" i="74"/>
  <c r="D26" i="74"/>
  <c r="D17" i="74"/>
  <c r="D13" i="74"/>
  <c r="AG34" i="73"/>
  <c r="D16" i="74"/>
  <c r="D8" i="74"/>
  <c r="D23" i="74"/>
  <c r="D34" i="74"/>
  <c r="AM19" i="73"/>
  <c r="D25" i="74"/>
  <c r="D30" i="74"/>
  <c r="D29" i="74"/>
  <c r="D22" i="74"/>
  <c r="AK19" i="73"/>
  <c r="D32" i="74"/>
  <c r="D5" i="74"/>
  <c r="D20" i="74"/>
  <c r="D28" i="74"/>
  <c r="D36" i="74"/>
  <c r="AJ19" i="73"/>
  <c r="AT23" i="73"/>
  <c r="AK23" i="73"/>
  <c r="AR23" i="73"/>
  <c r="AS23" i="73"/>
  <c r="AG10" i="73"/>
  <c r="AU19" i="73"/>
  <c r="AU23" i="73"/>
  <c r="AQ23" i="73"/>
  <c r="AJ23" i="73"/>
  <c r="AS15" i="73"/>
  <c r="AM23" i="73"/>
  <c r="AG31" i="73"/>
  <c r="AS28" i="73"/>
  <c r="AH32" i="73"/>
  <c r="AK32" i="73"/>
  <c r="AH13" i="73"/>
  <c r="AP13" i="73"/>
  <c r="AN13" i="73"/>
  <c r="AH18" i="73"/>
  <c r="AR13" i="73"/>
  <c r="AM18" i="73"/>
  <c r="AG8" i="73"/>
  <c r="AU28" i="73"/>
  <c r="D26" i="73"/>
  <c r="AO26" i="73" s="1"/>
  <c r="AG16" i="73"/>
  <c r="C37" i="73"/>
  <c r="AU15" i="73"/>
  <c r="AJ18" i="73"/>
  <c r="AK13" i="73"/>
  <c r="AS13" i="73"/>
  <c r="AG12" i="73"/>
  <c r="AN18" i="73"/>
  <c r="AM13" i="73"/>
  <c r="AU13" i="73"/>
  <c r="AR18" i="73"/>
  <c r="AJ13" i="73"/>
  <c r="AN32" i="73"/>
  <c r="AS18" i="73"/>
  <c r="AK15" i="73"/>
  <c r="AH28" i="73"/>
  <c r="AT15" i="73"/>
  <c r="AQ15" i="73"/>
  <c r="AQ28" i="73"/>
  <c r="AP28" i="73"/>
  <c r="AH15" i="73"/>
  <c r="AM28" i="73"/>
  <c r="AR28" i="73"/>
  <c r="AK28" i="73"/>
  <c r="AR15" i="73"/>
  <c r="AM15" i="73"/>
  <c r="AJ28" i="73"/>
  <c r="AN28" i="73"/>
  <c r="AN15" i="73"/>
  <c r="AJ15" i="73"/>
  <c r="AT28" i="73"/>
  <c r="AS32" i="73"/>
  <c r="AT32" i="73"/>
  <c r="AK18" i="73"/>
  <c r="AT18" i="73"/>
  <c r="AQ32" i="73"/>
  <c r="AR32" i="73"/>
  <c r="AU32" i="73"/>
  <c r="AP18" i="73"/>
  <c r="AQ18" i="73"/>
  <c r="AM32" i="73"/>
  <c r="AP32" i="73"/>
  <c r="AU18" i="73"/>
  <c r="AS30" i="73"/>
  <c r="D7" i="74"/>
  <c r="AQ24" i="73"/>
  <c r="AG17" i="73"/>
  <c r="D17" i="73"/>
  <c r="AO17" i="73" s="1"/>
  <c r="AR30" i="73"/>
  <c r="AG7" i="73"/>
  <c r="D7" i="73"/>
  <c r="AO7" i="73" s="1"/>
  <c r="AH24" i="73"/>
  <c r="AR24" i="73"/>
  <c r="AK30" i="73"/>
  <c r="AJ30" i="73"/>
  <c r="AP30" i="73"/>
  <c r="AU30" i="73"/>
  <c r="AH30" i="73"/>
  <c r="AQ30" i="73"/>
  <c r="AM30" i="73"/>
  <c r="AN30" i="73"/>
  <c r="AJ24" i="73"/>
  <c r="AM24" i="73"/>
  <c r="AP24" i="73"/>
  <c r="AT24" i="73"/>
  <c r="AU24" i="73"/>
  <c r="AK24" i="73"/>
  <c r="AS24" i="73"/>
  <c r="AK36" i="73"/>
  <c r="AM36" i="73"/>
  <c r="AT36" i="73"/>
  <c r="AH36" i="73"/>
  <c r="AN36" i="73"/>
  <c r="AU36" i="73"/>
  <c r="AP36" i="73"/>
  <c r="AJ36" i="73"/>
  <c r="AQ36" i="73"/>
  <c r="AR36" i="73"/>
  <c r="AS36" i="73"/>
  <c r="AQ20" i="73"/>
  <c r="AU20" i="73"/>
  <c r="AP20" i="73"/>
  <c r="AK20" i="73"/>
  <c r="AN20" i="73"/>
  <c r="AR20" i="73"/>
  <c r="AM20" i="73"/>
  <c r="AS20" i="73"/>
  <c r="AT20" i="73"/>
  <c r="AJ20" i="73"/>
  <c r="AH20" i="73"/>
  <c r="AM10" i="73"/>
  <c r="AH10" i="73"/>
  <c r="AP10" i="73"/>
  <c r="AR10" i="73"/>
  <c r="AU10" i="73"/>
  <c r="AK10" i="73"/>
  <c r="AN10" i="73"/>
  <c r="AQ10" i="73"/>
  <c r="AS10" i="73"/>
  <c r="AJ10" i="73"/>
  <c r="AH34" i="73"/>
  <c r="AM34" i="73"/>
  <c r="AS34" i="73"/>
  <c r="AU34" i="73"/>
  <c r="AJ34" i="73"/>
  <c r="AP34" i="73"/>
  <c r="AK34" i="73"/>
  <c r="AN34" i="73"/>
  <c r="AR34" i="73"/>
  <c r="AT34" i="73"/>
  <c r="AQ34" i="73"/>
  <c r="AP35" i="73"/>
  <c r="AS35" i="73"/>
  <c r="AM35" i="73"/>
  <c r="AK35" i="73"/>
  <c r="AH35" i="73"/>
  <c r="AQ35" i="73"/>
  <c r="AN35" i="73"/>
  <c r="AU35" i="73"/>
  <c r="AT35" i="73"/>
  <c r="AR35" i="73"/>
  <c r="AJ35" i="73"/>
  <c r="AM6" i="73"/>
  <c r="AN6" i="73"/>
  <c r="AT6" i="73"/>
  <c r="AS6" i="73"/>
  <c r="AQ6" i="73"/>
  <c r="AH6" i="73"/>
  <c r="AJ6" i="73"/>
  <c r="AK6" i="73"/>
  <c r="AU6" i="73"/>
  <c r="AR6" i="73"/>
  <c r="AP6" i="73"/>
  <c r="AT31" i="73"/>
  <c r="AQ31" i="73"/>
  <c r="AJ31" i="73"/>
  <c r="AH31" i="73"/>
  <c r="AN31" i="73"/>
  <c r="AU31" i="73"/>
  <c r="AP31" i="73"/>
  <c r="AM31" i="73"/>
  <c r="AS31" i="73"/>
  <c r="AR31" i="73"/>
  <c r="AK31" i="73"/>
  <c r="AJ5" i="73"/>
  <c r="AQ5" i="73"/>
  <c r="AU5" i="73"/>
  <c r="AP5" i="73"/>
  <c r="AM5" i="73"/>
  <c r="AH5" i="73"/>
  <c r="AS5" i="73"/>
  <c r="AK5" i="73"/>
  <c r="AT5" i="73"/>
  <c r="AN5" i="73"/>
  <c r="AR5" i="73"/>
  <c r="AN9" i="73"/>
  <c r="AT9" i="73"/>
  <c r="AH9" i="73"/>
  <c r="AM9" i="73"/>
  <c r="AJ9" i="73"/>
  <c r="AK9" i="73"/>
  <c r="AU9" i="73"/>
  <c r="AQ9" i="73"/>
  <c r="AS9" i="73"/>
  <c r="AP9" i="73"/>
  <c r="AR9" i="73"/>
  <c r="AM12" i="73"/>
  <c r="AS12" i="73"/>
  <c r="AU12" i="73"/>
  <c r="AJ12" i="73"/>
  <c r="AR12" i="73"/>
  <c r="AP12" i="73"/>
  <c r="AK12" i="73"/>
  <c r="AQ12" i="73"/>
  <c r="AH12" i="73"/>
  <c r="AN12" i="73"/>
  <c r="AR11" i="73"/>
  <c r="AU11" i="73"/>
  <c r="AM11" i="73"/>
  <c r="AJ11" i="73"/>
  <c r="AK11" i="73"/>
  <c r="AQ11" i="73"/>
  <c r="AS11" i="73"/>
  <c r="AP11" i="73"/>
  <c r="AN11" i="73"/>
  <c r="AH11" i="73"/>
  <c r="AN25" i="73"/>
  <c r="AS25" i="73"/>
  <c r="AU25" i="73"/>
  <c r="AJ25" i="73"/>
  <c r="AP25" i="73"/>
  <c r="AH25" i="73"/>
  <c r="AQ25" i="73"/>
  <c r="AT25" i="73"/>
  <c r="AK25" i="73"/>
  <c r="AM25" i="73"/>
  <c r="AR25" i="73"/>
  <c r="AK16" i="73"/>
  <c r="AH16" i="73"/>
  <c r="AQ16" i="73"/>
  <c r="AM16" i="73"/>
  <c r="AR16" i="73"/>
  <c r="AN16" i="73"/>
  <c r="AT16" i="73"/>
  <c r="AP16" i="73"/>
  <c r="AU16" i="73"/>
  <c r="AS16" i="73"/>
  <c r="AJ16" i="73"/>
  <c r="AN8" i="73"/>
  <c r="AM8" i="73"/>
  <c r="AS8" i="73"/>
  <c r="AP8" i="73"/>
  <c r="AU8" i="73"/>
  <c r="AH8" i="73"/>
  <c r="AQ8" i="73"/>
  <c r="AR8" i="73"/>
  <c r="AT8" i="73"/>
  <c r="AJ8" i="73"/>
  <c r="AK8" i="73"/>
  <c r="AJ21" i="73"/>
  <c r="AQ21" i="73"/>
  <c r="AR21" i="73"/>
  <c r="AM21" i="73"/>
  <c r="AT21" i="73"/>
  <c r="AK21" i="73"/>
  <c r="AS21" i="73"/>
  <c r="AU21" i="73"/>
  <c r="AP21" i="73"/>
  <c r="AH21" i="73"/>
  <c r="AN21" i="73"/>
  <c r="AM5" i="113" l="1"/>
  <c r="AJ5" i="113"/>
  <c r="AJ38" i="113" s="1"/>
  <c r="AL5" i="113"/>
  <c r="AG5" i="113"/>
  <c r="AH5" i="113"/>
  <c r="AH38" i="113" s="1"/>
  <c r="AT5" i="113"/>
  <c r="AT38" i="113" s="1"/>
  <c r="AR5" i="113"/>
  <c r="AR38" i="113" s="1"/>
  <c r="AK5" i="113"/>
  <c r="AK38" i="113" s="1"/>
  <c r="AI38" i="113"/>
  <c r="AG38" i="113"/>
  <c r="AP38" i="113"/>
  <c r="AQ38" i="113"/>
  <c r="AS38" i="113"/>
  <c r="AM38" i="113"/>
  <c r="AN38" i="113"/>
  <c r="AL38" i="113"/>
  <c r="AO38" i="113"/>
  <c r="AI17" i="73"/>
  <c r="AL17" i="73"/>
  <c r="AI26" i="73"/>
  <c r="AL26" i="73"/>
  <c r="AI22" i="73"/>
  <c r="AL22" i="73"/>
  <c r="AI14" i="73"/>
  <c r="AL14" i="73"/>
  <c r="AI7" i="73"/>
  <c r="AL7" i="73"/>
  <c r="AH26" i="73"/>
  <c r="AN22" i="73"/>
  <c r="AU14" i="73"/>
  <c r="AK14" i="73"/>
  <c r="AR14" i="73"/>
  <c r="AQ14" i="73"/>
  <c r="AS14" i="73"/>
  <c r="AM14" i="73"/>
  <c r="AH14" i="73"/>
  <c r="AP14" i="73"/>
  <c r="AJ14" i="73"/>
  <c r="AN14" i="73"/>
  <c r="AT22" i="73"/>
  <c r="AT14" i="73"/>
  <c r="AP22" i="73"/>
  <c r="AJ22" i="73"/>
  <c r="AK22" i="73"/>
  <c r="AH22" i="73"/>
  <c r="AU22" i="73"/>
  <c r="AS22" i="73"/>
  <c r="AR22" i="73"/>
  <c r="AM22" i="73"/>
  <c r="AQ22" i="73"/>
  <c r="AT26" i="73"/>
  <c r="AQ26" i="73"/>
  <c r="AS26" i="73"/>
  <c r="AN26" i="73"/>
  <c r="AR26" i="73"/>
  <c r="AP26" i="73"/>
  <c r="AU26" i="73"/>
  <c r="AM26" i="73"/>
  <c r="AK26" i="73"/>
  <c r="AJ26" i="73"/>
  <c r="C38" i="74"/>
  <c r="AU17" i="73"/>
  <c r="AQ17" i="73"/>
  <c r="AS17" i="73"/>
  <c r="AN17" i="73"/>
  <c r="AT17" i="73"/>
  <c r="AK17" i="73"/>
  <c r="AM17" i="73"/>
  <c r="AJ17" i="73"/>
  <c r="AH17" i="73"/>
  <c r="AR17" i="73"/>
  <c r="AP17" i="73"/>
  <c r="C38" i="73"/>
  <c r="AR7" i="73"/>
  <c r="AJ7" i="73"/>
  <c r="AU7" i="73"/>
  <c r="AH7" i="73"/>
  <c r="AN7" i="73"/>
  <c r="AT7" i="73"/>
  <c r="AK7" i="73"/>
  <c r="AQ7" i="73"/>
  <c r="AP7" i="73"/>
  <c r="AM7" i="73"/>
  <c r="AS7" i="73"/>
  <c r="AI38" i="73" l="1"/>
  <c r="AO38" i="73"/>
  <c r="AL38" i="73"/>
  <c r="AK38" i="73"/>
  <c r="AJ38" i="73"/>
  <c r="AR38" i="73"/>
  <c r="AS38" i="73"/>
  <c r="AN38" i="73"/>
  <c r="AM38" i="73"/>
  <c r="AP38" i="73"/>
  <c r="AQ38" i="73"/>
  <c r="AH38" i="73"/>
  <c r="AU38" i="73"/>
  <c r="AT38" i="73"/>
  <c r="E67" i="6"/>
  <c r="J67" i="6" s="1"/>
  <c r="N67" i="6" l="1"/>
  <c r="K67" i="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Hinze</author>
    <author>HinzeR</author>
  </authors>
  <commentList>
    <comment ref="E20" authorId="0" shapeId="0" xr:uid="{00000000-0006-0000-0000-000001000000}">
      <text>
        <r>
          <rPr>
            <b/>
            <sz val="10"/>
            <color indexed="81"/>
            <rFont val="Tahoma"/>
            <family val="2"/>
          </rPr>
          <t>Um Ergebnisse für den Nachtest anzuzeigen, muss hier ein Datum eingetragen werden.</t>
        </r>
      </text>
    </comment>
    <comment ref="E22" authorId="0" shapeId="0" xr:uid="{00000000-0006-0000-0000-000002000000}">
      <text>
        <r>
          <rPr>
            <b/>
            <sz val="10"/>
            <color indexed="81"/>
            <rFont val="Tahoma"/>
            <family val="2"/>
          </rPr>
          <t>Wenn Sie den Kompetenztest ein zweites Mal durchführen, müssen Sie in dieser Spalte die Schüler löschen, die den Nachtest nicht mitgeschreiben haben.</t>
        </r>
      </text>
    </comment>
    <comment ref="G22" authorId="1" shapeId="0" xr:uid="{00000000-0006-0000-0000-000003000000}">
      <text>
        <r>
          <rPr>
            <b/>
            <sz val="10"/>
            <color indexed="81"/>
            <rFont val="Tahoma"/>
            <family val="2"/>
          </rPr>
          <t>Optionale Eingabe, falls das Herkunftsland in der Auswertung erscheinen soll</t>
        </r>
      </text>
    </comment>
    <comment ref="I22" authorId="0" shapeId="0" xr:uid="{00000000-0006-0000-0000-000004000000}">
      <text>
        <r>
          <rPr>
            <b/>
            <sz val="9"/>
            <color indexed="81"/>
            <rFont val="Segoe UI"/>
            <family val="2"/>
          </rPr>
          <t>Optionale Eingabe, falls in der Auswertung die Schulbesuchsjahre angezeigt werden sollen.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Hinze</author>
    <author>Rob</author>
  </authors>
  <commentList>
    <comment ref="D4" authorId="0" shapeId="0" xr:uid="{3B272A04-2537-4FE0-B48D-F8A8819D1C5D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Bei richtigem Ergebnis eine 1 eintragen</t>
        </r>
      </text>
    </comment>
    <comment ref="BI4" authorId="0" shapeId="0" xr:uid="{E676814E-34CC-406E-A4A6-6F48C0E11F35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sowohl 3/8 als auch 5/8 richtig</t>
        </r>
      </text>
    </comment>
    <comment ref="BM4" authorId="0" shapeId="0" xr:uid="{2F447DA1-358C-4E35-B22E-D918867E5F34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sowohl 8/2als auch 4 richtig</t>
        </r>
      </text>
    </comment>
    <comment ref="BN4" authorId="0" shapeId="0" xr:uid="{BA0D6404-5FC1-43AF-8FF2-7478831A8548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sowohl 14/7 als auch 2 richtig</t>
        </r>
      </text>
    </comment>
    <comment ref="DB4" authorId="0" shapeId="0" xr:uid="{8325C850-B65B-410B-82A6-95AA9E059990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bei mindestens 3 richtigen Tabellenwerten 0,5 P
</t>
        </r>
      </text>
    </comment>
    <comment ref="DE4" authorId="0" shapeId="0" xr:uid="{69B1AD6E-7C6D-4EBB-BDBF-34833DA2E96D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bei mindestens 2 richtigen Tabellenwerten 0,5 P
1 Arbeiter 12 Tage
2 Arbeiter 6 Tage
4 Arbeiter 3 Tage
6 Arbeiter 2 Tage</t>
        </r>
      </text>
    </comment>
    <comment ref="DK4" authorId="1" shapeId="0" xr:uid="{A0BD8C42-B828-451D-AD80-0CB0051AE718}">
      <text>
        <r>
          <rPr>
            <b/>
            <sz val="9"/>
            <color indexed="81"/>
            <rFont val="Segoe UI"/>
            <family val="2"/>
          </rPr>
          <t>Bei der Antwort 5 € nur 0,5 Punkte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E4" authorId="1" shapeId="0" xr:uid="{AEB98792-7C4C-4624-A331-8DA25C031AE8}">
      <text>
        <r>
          <rPr>
            <sz val="9"/>
            <color indexed="81"/>
            <rFont val="Segoe UI"/>
            <family val="2"/>
          </rPr>
          <t>bei nur 1 richtiger Antwort nur 0,5 Punkte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Hinze</author>
  </authors>
  <commentList>
    <comment ref="C39" authorId="0" shapeId="0" xr:uid="{00000000-0006-0000-0200-000001000000}">
      <text>
        <r>
          <rPr>
            <b/>
            <sz val="9"/>
            <color indexed="81"/>
            <rFont val="Segoe UI"/>
            <family val="2"/>
          </rPr>
          <t>Durch Veränderung der voreingestellten Prozentzahl (20%) können Sie hier durch Eintragen einer anderen Prozentzahl die Anzeigesensibilität des Förderbedarfes steuern. 20% bedeutet: Förderbedarf wird erst bei einer relativen Unterschreitung  der Anforderungen von 20% angezeigt.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User1</author>
  </authors>
  <commentList>
    <comment ref="C40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Durch Veränderung der voreingestellten Prozentzahl (20%) können Sie hier durch Eintragen einer anderen Prozentzahl die Anzeigesensibilität des Förderbedarfes steuern. 20% bedeutet: Förderbedarf wird erst bei einer relativen Unterschreitung  der Anforderungen von 20% angezeigt.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Hinze</author>
    <author>Rob</author>
  </authors>
  <commentList>
    <comment ref="D4" authorId="0" shapeId="0" xr:uid="{7D77B374-3EA1-46E4-9824-FAA11ED2DECB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Bei richtigem Ergebnis eine 1 eintragen</t>
        </r>
      </text>
    </comment>
    <comment ref="BI4" authorId="0" shapeId="0" xr:uid="{AD34E0C7-C133-4BAB-9C5A-8DA4BFC0C918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sowohl 3/8 als auch 5/8 richtig</t>
        </r>
      </text>
    </comment>
    <comment ref="BM4" authorId="0" shapeId="0" xr:uid="{711B380E-38B5-4056-8876-5DB7178A2516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sowohl 8/2als auch 4 richtig</t>
        </r>
      </text>
    </comment>
    <comment ref="BN4" authorId="0" shapeId="0" xr:uid="{DE7F1662-F20C-486B-88E9-27722499A197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sowohl 14/7 als auch 2 richtig</t>
        </r>
      </text>
    </comment>
    <comment ref="DB4" authorId="0" shapeId="0" xr:uid="{FCE78774-5E5D-402A-AF96-A5D2C3AB05AB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bei mindestens 3 richtigen Tabellenwerten 0,5 P
</t>
        </r>
      </text>
    </comment>
    <comment ref="DE4" authorId="0" shapeId="0" xr:uid="{9DC889C2-B779-4B94-90FE-335DA40C8614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bei mindestens 2 richtigen Tabellenwerten 0,5 P
</t>
        </r>
      </text>
    </comment>
    <comment ref="DK4" authorId="1" shapeId="0" xr:uid="{52D9E836-CC9B-4AAD-8260-837A20766BDB}">
      <text>
        <r>
          <rPr>
            <b/>
            <sz val="9"/>
            <color indexed="81"/>
            <rFont val="Segoe UI"/>
            <family val="2"/>
          </rPr>
          <t>Bei der Antwort 5 € nur 0,5 Punkte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EE4" authorId="1" shapeId="0" xr:uid="{B27942C5-4322-4D7D-A468-8C14A945E3E0}">
      <text>
        <r>
          <rPr>
            <sz val="9"/>
            <color indexed="81"/>
            <rFont val="Segoe UI"/>
            <family val="2"/>
          </rPr>
          <t>bei nur 1 richtiger Antwort nur 0,5 Punkte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Hinze</author>
  </authors>
  <commentList>
    <comment ref="C39" authorId="0" shapeId="0" xr:uid="{00000000-0006-0000-0600-000001000000}">
      <text>
        <r>
          <rPr>
            <b/>
            <sz val="9"/>
            <color indexed="81"/>
            <rFont val="Segoe UI"/>
            <family val="2"/>
          </rPr>
          <t>Durch Veränderung der voreingestellten Prozentzahl (20%) können Sie hier durch Eintragen einer anderen Prozentzahl die Anzeigesensibilität des Förderbedarfes steuern. 20% bedeutet: Förderbedarf wird erst bei einer relativen Unterschreitung  der Anforderungen von 20% angezeigt.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User1</author>
  </authors>
  <commentList>
    <comment ref="C40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Durch Veränderung der voreingestellten Prozentzahl (20%) können Sie hier durch Eintragen einer anderen Prozentzahl die Anzeigesensibilität des Förderbedarfes steuern. 20% bedeutet: Förderbedarf wird erst bei einer relativen Unterschreitung  der Anforderungen von 20% angezeigt.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Hinze</author>
  </authors>
  <commentList>
    <comment ref="A1" authorId="0" shapeId="0" xr:uid="{00000000-0006-0000-1700-000001000000}">
      <text>
        <r>
          <rPr>
            <b/>
            <sz val="9"/>
            <color indexed="81"/>
            <rFont val="Segoe UI"/>
            <family val="2"/>
          </rPr>
          <t>Robert Hinze:</t>
        </r>
        <r>
          <rPr>
            <sz val="9"/>
            <color indexed="81"/>
            <rFont val="Segoe UI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<sst xmlns="http://schemas.openxmlformats.org/spreadsheetml/2006/main" count="2235" uniqueCount="504">
  <si>
    <t>Maße</t>
  </si>
  <si>
    <t xml:space="preserve">Name: </t>
  </si>
  <si>
    <t>Testdatum:</t>
  </si>
  <si>
    <t>Klasse:</t>
  </si>
  <si>
    <t>Testleitung:</t>
  </si>
  <si>
    <t>Testdatum</t>
  </si>
  <si>
    <t>Nr.</t>
  </si>
  <si>
    <t>1 x 1</t>
  </si>
  <si>
    <t>Brüche</t>
  </si>
  <si>
    <t>räuml. Vorstellung</t>
  </si>
  <si>
    <t>Diagramme</t>
  </si>
  <si>
    <t>Aufgabentyp</t>
  </si>
  <si>
    <t xml:space="preserve"> 5/6</t>
  </si>
  <si>
    <t>Brüche Regeln</t>
  </si>
  <si>
    <t>Wurzeln</t>
  </si>
  <si>
    <t>Fläche Dreieck</t>
  </si>
  <si>
    <t>Volumen Zylinder</t>
  </si>
  <si>
    <t>Gesamttest RTBS</t>
  </si>
  <si>
    <t>Datenblatt</t>
  </si>
  <si>
    <t>Name der Testleitung</t>
  </si>
  <si>
    <t>sonstige</t>
  </si>
  <si>
    <t>Vergleichsgruppe</t>
  </si>
  <si>
    <t>gelöst in %</t>
  </si>
  <si>
    <t>Koordinatensystem</t>
  </si>
  <si>
    <t>erreichtes Ergebnis</t>
  </si>
  <si>
    <t>Anforderung:</t>
  </si>
  <si>
    <t>Förderbedarf</t>
  </si>
  <si>
    <t>Festlegung Förderbedarf:</t>
  </si>
  <si>
    <t>links</t>
  </si>
  <si>
    <t>Überschlagsrechnen</t>
  </si>
  <si>
    <t>Klassendurchschnitt</t>
  </si>
  <si>
    <t>relativ unter den berufsbezogenen Anforderungen</t>
  </si>
  <si>
    <t>Raum/Gewichtsmaße</t>
  </si>
  <si>
    <t>Dreisatz</t>
  </si>
  <si>
    <t>Dreisatz antiproportional</t>
  </si>
  <si>
    <t>Schule</t>
  </si>
  <si>
    <t>Anforderung Vergleichsgruppe</t>
  </si>
  <si>
    <t xml:space="preserve">Anforderung </t>
  </si>
  <si>
    <t>42 Mio</t>
  </si>
  <si>
    <t>Berufsschule</t>
  </si>
  <si>
    <t>Berufsfachschule</t>
  </si>
  <si>
    <t>Berufliches Gymnasium</t>
  </si>
  <si>
    <t>BVJ</t>
  </si>
  <si>
    <t>BGJ</t>
  </si>
  <si>
    <t>FOS</t>
  </si>
  <si>
    <t>EIBE</t>
  </si>
  <si>
    <t>SEK 1</t>
  </si>
  <si>
    <t>Schüler/in</t>
  </si>
  <si>
    <t>Subtests</t>
  </si>
  <si>
    <t>Name</t>
  </si>
  <si>
    <t>BVB</t>
  </si>
  <si>
    <t>Zeitmaße</t>
  </si>
  <si>
    <t>Jenny</t>
  </si>
  <si>
    <t>gelöst</t>
  </si>
  <si>
    <t>Test 1</t>
  </si>
  <si>
    <t>Test 2</t>
  </si>
  <si>
    <t xml:space="preserve"> Ergebnis Test 1</t>
  </si>
  <si>
    <t>Testinhalt</t>
  </si>
  <si>
    <t>Übersicht</t>
  </si>
  <si>
    <t>Teiltest</t>
  </si>
  <si>
    <t>Gesamtergebnis</t>
  </si>
  <si>
    <t xml:space="preserve">Test 1 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</si>
  <si>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</si>
  <si>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</si>
  <si>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</si>
  <si>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</si>
  <si>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</si>
  <si>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</si>
  <si>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</si>
  <si>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</si>
  <si>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</si>
  <si>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</si>
  <si>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</si>
  <si>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</si>
  <si>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</si>
  <si>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</si>
  <si>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</si>
  <si>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</si>
  <si>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</si>
  <si>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</si>
  <si>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</si>
  <si>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</si>
  <si>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</si>
  <si>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</si>
  <si>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</si>
  <si>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</si>
  <si>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</si>
  <si>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</si>
  <si>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</si>
  <si>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</si>
  <si>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</si>
  <si>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</si>
  <si>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</si>
  <si>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</si>
  <si>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21a</t>
  </si>
  <si>
    <t>21b</t>
  </si>
  <si>
    <t>38a</t>
  </si>
  <si>
    <t>38b</t>
  </si>
  <si>
    <t>39a</t>
  </si>
  <si>
    <t>40b</t>
  </si>
  <si>
    <t>41a</t>
  </si>
  <si>
    <t>41b</t>
  </si>
  <si>
    <t>S 1</t>
  </si>
  <si>
    <t>S 2</t>
  </si>
  <si>
    <t>S 3</t>
  </si>
  <si>
    <t>S 4</t>
  </si>
  <si>
    <t>S 5</t>
  </si>
  <si>
    <t>S 6</t>
  </si>
  <si>
    <t>S 7</t>
  </si>
  <si>
    <t>S 8</t>
  </si>
  <si>
    <t>S 9</t>
  </si>
  <si>
    <t>S 10</t>
  </si>
  <si>
    <t>S 11</t>
  </si>
  <si>
    <t>S 12</t>
  </si>
  <si>
    <t>S 13</t>
  </si>
  <si>
    <t>S 14</t>
  </si>
  <si>
    <t>S 15</t>
  </si>
  <si>
    <t>S 16</t>
  </si>
  <si>
    <t>S 17</t>
  </si>
  <si>
    <t>S 18</t>
  </si>
  <si>
    <t>S 19</t>
  </si>
  <si>
    <t>S 20</t>
  </si>
  <si>
    <t>S 21</t>
  </si>
  <si>
    <t>S 22</t>
  </si>
  <si>
    <t>S 23</t>
  </si>
  <si>
    <t>S 24</t>
  </si>
  <si>
    <t>S 25</t>
  </si>
  <si>
    <t>S 26</t>
  </si>
  <si>
    <t>S 27</t>
  </si>
  <si>
    <t>S 28</t>
  </si>
  <si>
    <t>S 29</t>
  </si>
  <si>
    <t>S 30</t>
  </si>
  <si>
    <t>S 31</t>
  </si>
  <si>
    <t>S 32</t>
  </si>
  <si>
    <t xml:space="preserve">Testdatum: </t>
  </si>
  <si>
    <t>Detail- Auswertung</t>
  </si>
  <si>
    <t>Aufgaben- Nr. im Test</t>
  </si>
  <si>
    <t>Durchschnittswerte der Klasse</t>
  </si>
  <si>
    <t>Schüler/innen</t>
  </si>
  <si>
    <t>Potenzen</t>
  </si>
  <si>
    <t>getestete Schüler:</t>
  </si>
  <si>
    <t>Lösungen</t>
  </si>
  <si>
    <t>Aufgaben Nr.</t>
  </si>
  <si>
    <t>In dieser Spalte können Sie Hinweise auf  eigene Fördermaterialien eintragen. Diese werden im Fall von Förderbedarf  auf alle Schüler übertragen.</t>
  </si>
  <si>
    <t>Klassenauswertung Überblick</t>
  </si>
  <si>
    <t>Klassenauswertung Detail</t>
  </si>
  <si>
    <t>Grund 2</t>
  </si>
  <si>
    <t>Überschlag</t>
  </si>
  <si>
    <t>Prozent</t>
  </si>
  <si>
    <t>Raum</t>
  </si>
  <si>
    <t>C G</t>
  </si>
  <si>
    <t>1a</t>
  </si>
  <si>
    <t>1b</t>
  </si>
  <si>
    <t>1c</t>
  </si>
  <si>
    <t>2a</t>
  </si>
  <si>
    <t>2b</t>
  </si>
  <si>
    <t>2c</t>
  </si>
  <si>
    <t>3a</t>
  </si>
  <si>
    <t>4a</t>
  </si>
  <si>
    <t>11a</t>
  </si>
  <si>
    <t>11b</t>
  </si>
  <si>
    <t>11c</t>
  </si>
  <si>
    <t>13a</t>
  </si>
  <si>
    <t>13b</t>
  </si>
  <si>
    <t>14a</t>
  </si>
  <si>
    <t>15a</t>
  </si>
  <si>
    <t>15b</t>
  </si>
  <si>
    <t>16a</t>
  </si>
  <si>
    <t>16b</t>
  </si>
  <si>
    <t>17a</t>
  </si>
  <si>
    <t>17b</t>
  </si>
  <si>
    <t>18a</t>
  </si>
  <si>
    <t>18b</t>
  </si>
  <si>
    <t>18c</t>
  </si>
  <si>
    <t>19a</t>
  </si>
  <si>
    <t>19b</t>
  </si>
  <si>
    <t>20b</t>
  </si>
  <si>
    <t>21c</t>
  </si>
  <si>
    <t>22a</t>
  </si>
  <si>
    <t>22b</t>
  </si>
  <si>
    <t>22c</t>
  </si>
  <si>
    <t>22d</t>
  </si>
  <si>
    <t>23a</t>
  </si>
  <si>
    <t>23b</t>
  </si>
  <si>
    <t>Rechnen mit Variablen</t>
  </si>
  <si>
    <t>Runden</t>
  </si>
  <si>
    <t>Grundrechnen 1</t>
  </si>
  <si>
    <t>Grundrechnen 2</t>
  </si>
  <si>
    <t xml:space="preserve">Addition /Subtraktion </t>
  </si>
  <si>
    <t>negative Zahlen Regeln</t>
  </si>
  <si>
    <t xml:space="preserve">Brüche Basis </t>
  </si>
  <si>
    <t>Überschlagen</t>
  </si>
  <si>
    <t>Längenmaße</t>
  </si>
  <si>
    <t>Flächenmaße</t>
  </si>
  <si>
    <t xml:space="preserve">Dreisatz proportional </t>
  </si>
  <si>
    <t>Grundvorstellungen</t>
  </si>
  <si>
    <r>
      <t>Prozentwert</t>
    </r>
    <r>
      <rPr>
        <sz val="7"/>
        <rFont val="Arial"/>
        <family val="2"/>
      </rPr>
      <t xml:space="preserve"> </t>
    </r>
  </si>
  <si>
    <t>Fläche + Umfang Rechteck</t>
  </si>
  <si>
    <t xml:space="preserve">Volumen Quader </t>
  </si>
  <si>
    <t>Fläche + Umfang Kreis</t>
  </si>
  <si>
    <t>Geometrie 1 + 2</t>
  </si>
  <si>
    <t>24a</t>
  </si>
  <si>
    <t>24b</t>
  </si>
  <si>
    <t>24c</t>
  </si>
  <si>
    <t>25a</t>
  </si>
  <si>
    <t>25b</t>
  </si>
  <si>
    <t>25c</t>
  </si>
  <si>
    <t>26a</t>
  </si>
  <si>
    <t>26b</t>
  </si>
  <si>
    <t>27a</t>
  </si>
  <si>
    <t>27b</t>
  </si>
  <si>
    <t>27c</t>
  </si>
  <si>
    <t>28a</t>
  </si>
  <si>
    <t>28b</t>
  </si>
  <si>
    <t>29a</t>
  </si>
  <si>
    <t>29b</t>
  </si>
  <si>
    <t>30a</t>
  </si>
  <si>
    <t>30b</t>
  </si>
  <si>
    <t>30c</t>
  </si>
  <si>
    <t>31b</t>
  </si>
  <si>
    <t>31a</t>
  </si>
  <si>
    <t>32a</t>
  </si>
  <si>
    <t>33a</t>
  </si>
  <si>
    <t>34a</t>
  </si>
  <si>
    <t>34b</t>
  </si>
  <si>
    <t>35a</t>
  </si>
  <si>
    <t>36a</t>
  </si>
  <si>
    <t>37a</t>
  </si>
  <si>
    <t>42a</t>
  </si>
  <si>
    <t>42b</t>
  </si>
  <si>
    <t>42d</t>
  </si>
  <si>
    <t>42c</t>
  </si>
  <si>
    <t>Ansichten erkennen</t>
  </si>
  <si>
    <t>Diagramme interpretieren</t>
  </si>
  <si>
    <t>1 + 2</t>
  </si>
  <si>
    <t>3 + 4</t>
  </si>
  <si>
    <t>Fördermaterialien 1</t>
  </si>
  <si>
    <t>Fördermaterialien 2</t>
  </si>
  <si>
    <t>Fördermaterialien1</t>
  </si>
  <si>
    <t>Fördermaterialien2</t>
  </si>
  <si>
    <t>Schuljahre</t>
  </si>
  <si>
    <t>Herkunftsland:</t>
  </si>
  <si>
    <t>Algerien</t>
  </si>
  <si>
    <t>Eritrea</t>
  </si>
  <si>
    <t>S. 44</t>
  </si>
  <si>
    <t>S.44</t>
  </si>
  <si>
    <t>S. 16</t>
  </si>
  <si>
    <t>S. 7-10;   S. 24</t>
  </si>
  <si>
    <t>S. 15</t>
  </si>
  <si>
    <t>S.22</t>
  </si>
  <si>
    <t>10er Potenzen</t>
  </si>
  <si>
    <t>S. 50 - 51</t>
  </si>
  <si>
    <t>S. 17 - 20</t>
  </si>
  <si>
    <t>S. 29 - 31</t>
  </si>
  <si>
    <t>S. 32 - 40</t>
  </si>
  <si>
    <t>S. 52</t>
  </si>
  <si>
    <t>S. 53 - 54</t>
  </si>
  <si>
    <t>S. 68 - 71</t>
  </si>
  <si>
    <t>S. 61 - 63</t>
  </si>
  <si>
    <t>S. 64</t>
  </si>
  <si>
    <t>S. 121 -123</t>
  </si>
  <si>
    <t>S. 145; S. 150;   S. 154</t>
  </si>
  <si>
    <t>S. 147</t>
  </si>
  <si>
    <t>S. 159;   S. 165</t>
  </si>
  <si>
    <t>S. 148 -149;   S. 151 - 152;   S. 155</t>
  </si>
  <si>
    <t>S. 101 - 102</t>
  </si>
  <si>
    <t>S. 169 - 170</t>
  </si>
  <si>
    <t>S. 190 - 198</t>
  </si>
  <si>
    <t>Cornelsen: Pluspunkt Grundwissen</t>
  </si>
  <si>
    <t>S. 24 - 25</t>
  </si>
  <si>
    <t>S. 45</t>
  </si>
  <si>
    <t>S. 17</t>
  </si>
  <si>
    <t>S.45</t>
  </si>
  <si>
    <t>S. 8 - 11; S. 26 - 27;   S.56 -57</t>
  </si>
  <si>
    <t>S. 46;   S. 58 - 59</t>
  </si>
  <si>
    <t>S. 12 - 13;    S.47</t>
  </si>
  <si>
    <t>S. 14 - 15;    S. 48</t>
  </si>
  <si>
    <t>S. 23</t>
  </si>
  <si>
    <t>S.51 - 52</t>
  </si>
  <si>
    <t>S. 18 - 20</t>
  </si>
  <si>
    <t>S.30 - 32</t>
  </si>
  <si>
    <t>S. 33 - 42</t>
  </si>
  <si>
    <t>S. 54 - 55</t>
  </si>
  <si>
    <t>S. 53</t>
  </si>
  <si>
    <t>S. 65;    S. 76 - 77</t>
  </si>
  <si>
    <t xml:space="preserve">S. 69 - 73;    S. 75 </t>
  </si>
  <si>
    <t>S. 62 - 64;    S. 74;    S. 76 - 77</t>
  </si>
  <si>
    <t>S. 66 - 68;    S. 74;    S. 76 - 77</t>
  </si>
  <si>
    <t>S. 105 - 114</t>
  </si>
  <si>
    <t>S. 100 - 104;   S. 110 - 112</t>
  </si>
  <si>
    <t>S. 117 - 118;    S. 134 - 135</t>
  </si>
  <si>
    <t>S. 119 - 121;    S. 136 - 137</t>
  </si>
  <si>
    <t>S. 122 - 124;    S. 136 - 137</t>
  </si>
  <si>
    <t>S.140;    S. 145;   S. 158 - 159</t>
  </si>
  <si>
    <t>S. 141</t>
  </si>
  <si>
    <t xml:space="preserve">S. 151;   S. 154;   </t>
  </si>
  <si>
    <t>S. 144;   S. 146</t>
  </si>
  <si>
    <t>S.155</t>
  </si>
  <si>
    <t>S. 98 - 100</t>
  </si>
  <si>
    <t>S. 154;    S. 157</t>
  </si>
  <si>
    <t>S. 156</t>
  </si>
  <si>
    <t>S. 164 - 169</t>
  </si>
  <si>
    <t>Prozente</t>
  </si>
  <si>
    <r>
      <t>43</t>
    </r>
    <r>
      <rPr>
        <vertAlign val="subscript"/>
        <sz val="10"/>
        <rFont val="Arial"/>
        <family val="2"/>
      </rPr>
      <t>Dez</t>
    </r>
  </si>
  <si>
    <r>
      <t>43</t>
    </r>
    <r>
      <rPr>
        <vertAlign val="subscript"/>
        <sz val="10"/>
        <rFont val="Arial"/>
        <family val="2"/>
      </rPr>
      <t>Jan</t>
    </r>
  </si>
  <si>
    <t>Pakistan</t>
  </si>
  <si>
    <t>Syrien</t>
  </si>
  <si>
    <t>Albanien</t>
  </si>
  <si>
    <t>Iran</t>
  </si>
  <si>
    <t>Kosovo</t>
  </si>
  <si>
    <t>Rumänien</t>
  </si>
  <si>
    <t>Türkei</t>
  </si>
  <si>
    <t>1/4</t>
  </si>
  <si>
    <t>5/7</t>
  </si>
  <si>
    <t>5/6</t>
  </si>
  <si>
    <t>42 Mil</t>
  </si>
  <si>
    <t>48m²</t>
  </si>
  <si>
    <t>28m</t>
  </si>
  <si>
    <t>60m²</t>
  </si>
  <si>
    <t>7,5m²</t>
  </si>
  <si>
    <t>1,6m³</t>
  </si>
  <si>
    <t>6,28m</t>
  </si>
  <si>
    <t>706m²</t>
  </si>
  <si>
    <t>N A</t>
  </si>
  <si>
    <t>F I</t>
  </si>
  <si>
    <t>L B</t>
  </si>
  <si>
    <t>wahr</t>
  </si>
  <si>
    <t>falsch</t>
  </si>
  <si>
    <t>Zwischenergebnis Teil A</t>
  </si>
  <si>
    <t>Zwischenergebnis Teil  1</t>
  </si>
  <si>
    <t>Deutschland</t>
  </si>
  <si>
    <t>5a</t>
  </si>
  <si>
    <t>5b</t>
  </si>
  <si>
    <t>6a</t>
  </si>
  <si>
    <t>6b</t>
  </si>
  <si>
    <t>9a</t>
  </si>
  <si>
    <t>9b</t>
  </si>
  <si>
    <t>9c</t>
  </si>
  <si>
    <t>9d</t>
  </si>
  <si>
    <t>9e</t>
  </si>
  <si>
    <t>9f</t>
  </si>
  <si>
    <t>9g</t>
  </si>
  <si>
    <t>9h</t>
  </si>
  <si>
    <t>9i</t>
  </si>
  <si>
    <t>9j</t>
  </si>
  <si>
    <t>Multiplikation Division</t>
  </si>
  <si>
    <t>Rechengesetze</t>
  </si>
  <si>
    <t>Vertauschungsgesetz</t>
  </si>
  <si>
    <t>1 X 1</t>
  </si>
  <si>
    <t>10a</t>
  </si>
  <si>
    <t>10b</t>
  </si>
  <si>
    <t>10c</t>
  </si>
  <si>
    <t>10d</t>
  </si>
  <si>
    <t>10e</t>
  </si>
  <si>
    <t>10f</t>
  </si>
  <si>
    <t>10g</t>
  </si>
  <si>
    <t>16c</t>
  </si>
  <si>
    <t>16d</t>
  </si>
  <si>
    <t>Dezimalzahlen schreiben</t>
  </si>
  <si>
    <t>1000. Trennzeichen</t>
  </si>
  <si>
    <t>18d</t>
  </si>
  <si>
    <t>18e</t>
  </si>
  <si>
    <t xml:space="preserve"> 3/8</t>
  </si>
  <si>
    <t>3/20</t>
  </si>
  <si>
    <t>19c</t>
  </si>
  <si>
    <t>20a</t>
  </si>
  <si>
    <t>224d</t>
  </si>
  <si>
    <t>26c</t>
  </si>
  <si>
    <t>26d</t>
  </si>
  <si>
    <t>27d</t>
  </si>
  <si>
    <t>29c</t>
  </si>
  <si>
    <t>32b</t>
  </si>
  <si>
    <t>33b</t>
  </si>
  <si>
    <t>1963cm³</t>
  </si>
  <si>
    <t>35b</t>
  </si>
  <si>
    <t>35c</t>
  </si>
  <si>
    <t>40c</t>
  </si>
  <si>
    <t>40e</t>
  </si>
  <si>
    <t>40dc</t>
  </si>
  <si>
    <t>4  -1</t>
  </si>
  <si>
    <t>63</t>
  </si>
  <si>
    <t>Gesamttest</t>
  </si>
  <si>
    <t>Zahlenschreibweise</t>
  </si>
  <si>
    <t>natürliche Zahlen schreiben</t>
  </si>
  <si>
    <t>Stellenwertsystem</t>
  </si>
  <si>
    <t>ganze Zahlen einordnen</t>
  </si>
  <si>
    <t>negative Zahlen einordnen</t>
  </si>
  <si>
    <t>Dezimalzahlen einordnen</t>
  </si>
  <si>
    <t>Addition von Dezimalzahlen</t>
  </si>
  <si>
    <t>räuml. Vorstellung 1 + 2</t>
  </si>
  <si>
    <t>12a</t>
  </si>
  <si>
    <t>12b</t>
  </si>
  <si>
    <t>12c</t>
  </si>
  <si>
    <t>12d</t>
  </si>
  <si>
    <t>15,63m</t>
  </si>
  <si>
    <t>13c</t>
  </si>
  <si>
    <t>25d</t>
  </si>
  <si>
    <t>32c</t>
  </si>
  <si>
    <t>Prozentsatz/ Grundwert</t>
  </si>
  <si>
    <t>x</t>
  </si>
  <si>
    <t>schriftl. Multiplikation/Division</t>
  </si>
  <si>
    <r>
      <t>Σ</t>
    </r>
    <r>
      <rPr>
        <sz val="10"/>
        <rFont val="Arial"/>
        <family val="2"/>
      </rPr>
      <t xml:space="preserve"> Punkte</t>
    </r>
  </si>
  <si>
    <t>7 + 8</t>
  </si>
  <si>
    <t>3 km/h</t>
  </si>
  <si>
    <t>S. 11 -  14;    S. 24   ; S. 46 - 47</t>
  </si>
  <si>
    <t>S. 49</t>
  </si>
  <si>
    <t>S . 45</t>
  </si>
  <si>
    <t>S. 21</t>
  </si>
  <si>
    <t>S. 80 - 95</t>
  </si>
  <si>
    <t>S. 65- 67</t>
  </si>
  <si>
    <t>S. 100 - 107 + S. 113</t>
  </si>
  <si>
    <t>S. 108 - 115</t>
  </si>
  <si>
    <t>S. 124 - 126 + S. 137</t>
  </si>
  <si>
    <t>S. 161</t>
  </si>
  <si>
    <t>Punkte</t>
  </si>
  <si>
    <t>Teil 1</t>
  </si>
  <si>
    <t>Herkunftsland</t>
  </si>
  <si>
    <t>S. 12 - 15</t>
  </si>
  <si>
    <t>10h</t>
  </si>
  <si>
    <t>13d</t>
  </si>
  <si>
    <t xml:space="preserve"> 8/2 oder 4</t>
  </si>
  <si>
    <t xml:space="preserve"> 8/2  | 4</t>
  </si>
  <si>
    <t>14/7  |2</t>
  </si>
  <si>
    <t>2 Tage</t>
  </si>
  <si>
    <t xml:space="preserve"> -3  -2</t>
  </si>
  <si>
    <t>1   +5</t>
  </si>
  <si>
    <t>-5 +1</t>
  </si>
  <si>
    <t>24</t>
  </si>
  <si>
    <t>25</t>
  </si>
  <si>
    <t>c</t>
  </si>
  <si>
    <t>a</t>
  </si>
  <si>
    <t>i</t>
  </si>
  <si>
    <t>b</t>
  </si>
  <si>
    <t>f</t>
  </si>
  <si>
    <t>g</t>
  </si>
  <si>
    <t>h</t>
  </si>
  <si>
    <t>j</t>
  </si>
  <si>
    <t>Schulbesuchsjahre</t>
  </si>
  <si>
    <t>Herkunfts land</t>
  </si>
  <si>
    <t>Deutsch land</t>
  </si>
  <si>
    <t>Anforderung Gesamttest:</t>
  </si>
  <si>
    <t>Anforderung Teil 1</t>
  </si>
  <si>
    <t>Cornelsen: Grundwissen für den Beruf Technik</t>
  </si>
  <si>
    <t>Marokko</t>
  </si>
  <si>
    <t>1+2</t>
  </si>
  <si>
    <t xml:space="preserve"> 3+4</t>
  </si>
  <si>
    <t xml:space="preserve"> 7+8</t>
  </si>
  <si>
    <t>Grund1</t>
  </si>
  <si>
    <t>d</t>
  </si>
  <si>
    <t>e</t>
  </si>
  <si>
    <t>Zahlen</t>
  </si>
  <si>
    <t>Stellenwert</t>
  </si>
  <si>
    <t xml:space="preserve"> 1/4</t>
  </si>
  <si>
    <t xml:space="preserve"> 5/7</t>
  </si>
  <si>
    <t xml:space="preserve"> 3/20</t>
  </si>
  <si>
    <t xml:space="preserve"> 14/7 oder 2</t>
  </si>
  <si>
    <t>48 m²</t>
  </si>
  <si>
    <t>28 m</t>
  </si>
  <si>
    <t>60 m²</t>
  </si>
  <si>
    <t>7,5 m²</t>
  </si>
  <si>
    <t>1,6 m³</t>
  </si>
  <si>
    <t>6,28 m</t>
  </si>
  <si>
    <t>706 m²</t>
  </si>
  <si>
    <t>1963 cm³</t>
  </si>
  <si>
    <t>Geo 1 + 2</t>
  </si>
  <si>
    <t xml:space="preserve"> 4   -1</t>
  </si>
  <si>
    <t xml:space="preserve"> -3   -2</t>
  </si>
  <si>
    <t xml:space="preserve"> -5   +1</t>
  </si>
  <si>
    <t xml:space="preserve"> 1   +5</t>
  </si>
  <si>
    <t xml:space="preserve"> N   A</t>
  </si>
  <si>
    <t>F   I</t>
  </si>
  <si>
    <t>C   G</t>
  </si>
  <si>
    <t>l   B</t>
  </si>
  <si>
    <t>43a</t>
  </si>
  <si>
    <t>43b</t>
  </si>
  <si>
    <t>43c</t>
  </si>
  <si>
    <t>43d</t>
  </si>
  <si>
    <t>43e</t>
  </si>
  <si>
    <t>43f</t>
  </si>
  <si>
    <t xml:space="preserve"> wahr</t>
  </si>
  <si>
    <t xml:space="preserve"> falsch</t>
  </si>
  <si>
    <t xml:space="preserve"> f</t>
  </si>
  <si>
    <t>Name der Schule /Trägers</t>
  </si>
  <si>
    <t>S.16; S.44</t>
  </si>
  <si>
    <t>S. 127 - 138</t>
  </si>
  <si>
    <t xml:space="preserve"> 3/8 | 5/8</t>
  </si>
  <si>
    <t>Afghanistan</t>
  </si>
  <si>
    <t>15c</t>
  </si>
  <si>
    <t>15d</t>
  </si>
  <si>
    <t>&gt;</t>
  </si>
  <si>
    <t>&lt;</t>
  </si>
  <si>
    <t>Mathematische Teilgebiete</t>
  </si>
  <si>
    <t>∑ der Punkte</t>
  </si>
  <si>
    <t>Klasse/ Gruppe</t>
  </si>
  <si>
    <t>Quali HSA</t>
  </si>
  <si>
    <t>Hauptschul Abschluss</t>
  </si>
  <si>
    <t>technische Berufe</t>
  </si>
  <si>
    <t>kaufmännische Berufe</t>
  </si>
  <si>
    <r>
      <t xml:space="preserve">Übersicht der hinterlegten mathematischen Profile </t>
    </r>
    <r>
      <rPr>
        <sz val="8"/>
        <rFont val="Arial"/>
        <family val="2"/>
      </rPr>
      <t>(Detailaufschlüsselung im Tabellenblatt Profile)</t>
    </r>
  </si>
  <si>
    <t>pflegerische Berufe</t>
  </si>
  <si>
    <t>Ergebnis Test 2</t>
  </si>
  <si>
    <t xml:space="preserve">Test 2 </t>
  </si>
  <si>
    <t>Nobody is perfect- wenn Sie Fehler in dieser Datei finden, melden Sie diese bitte an den Autor Robert Hinze: ro.hinze@arcor.de  - Auf der RTMB Website auf dem hessischen Bildungsserver finden Sie immer die neuste Fassung.</t>
  </si>
  <si>
    <t>Äthiopien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</si>
</sst>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€&quot;;[Red]\-#,##0\ &quot;€&quot;"/>
    <numFmt numFmtId="44" formatCode="_-* #,##0.00\ &quot;€&quot;_-;\-* #,##0.00\ &quot;€&quot;_-;_-* &quot;-&quot;??\ &quot;€&quot;_-;_-@_-"/>
    <numFmt numFmtId="164" formatCode="0.0"/>
    <numFmt numFmtId="165" formatCode="dd/mm/yy;@"/>
    <numFmt numFmtId="166" formatCode="d/m/yy;@"/>
    <numFmt numFmtId="167" formatCode="0.0%"/>
    <numFmt numFmtId="168" formatCode="#,##0.000"/>
  </numFmts>
  <fonts count="61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26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sz val="16"/>
      <color indexed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sz val="12"/>
      <name val="Times New Roman"/>
      <family val="1"/>
    </font>
    <font>
      <b/>
      <sz val="18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sz val="12"/>
      <color indexed="9"/>
      <name val="Arial"/>
      <family val="2"/>
    </font>
    <font>
      <sz val="11"/>
      <name val="Arial"/>
      <family val="2"/>
    </font>
    <font>
      <sz val="7"/>
      <name val="Arial"/>
      <family val="2"/>
    </font>
    <font>
      <b/>
      <sz val="8"/>
      <color indexed="81"/>
      <name val="Tahoma"/>
      <family val="2"/>
    </font>
    <font>
      <sz val="10"/>
      <color indexed="9"/>
      <name val="Arial"/>
      <family val="2"/>
    </font>
    <font>
      <sz val="12"/>
      <color indexed="9"/>
      <name val="Arial"/>
      <family val="2"/>
    </font>
    <font>
      <sz val="9"/>
      <name val="Arial"/>
      <family val="2"/>
    </font>
    <font>
      <b/>
      <sz val="20"/>
      <name val="Arial"/>
      <family val="2"/>
    </font>
    <font>
      <b/>
      <sz val="10"/>
      <color indexed="81"/>
      <name val="Tahoma"/>
      <family val="2"/>
    </font>
    <font>
      <b/>
      <sz val="14"/>
      <color theme="0"/>
      <name val="Arial"/>
      <family val="2"/>
    </font>
    <font>
      <b/>
      <sz val="12"/>
      <color theme="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2"/>
      <color indexed="9"/>
      <name val="Arial"/>
      <family val="2"/>
    </font>
    <font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theme="0"/>
      <name val="Arial"/>
      <family val="2"/>
    </font>
    <font>
      <sz val="12"/>
      <color theme="0" tint="-0.34998626667073579"/>
      <name val="Arial"/>
      <family val="2"/>
    </font>
    <font>
      <b/>
      <sz val="12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4"/>
      <color theme="0" tint="-0.34998626667073579"/>
      <name val="Arial"/>
      <family val="2"/>
    </font>
    <font>
      <vertAlign val="subscript"/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6"/>
      <color rgb="FFCCFFFF"/>
      <name val="Arial"/>
      <family val="2"/>
    </font>
    <font>
      <sz val="10"/>
      <color rgb="FFCCFFFF"/>
      <name val="Arial"/>
      <family val="2"/>
    </font>
    <font>
      <b/>
      <sz val="10"/>
      <color rgb="FFCCFFFF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b/>
      <sz val="10"/>
      <color rgb="FFFF0000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8">
    <xf numFmtId="0" fontId="0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5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685">
    <xf numFmtId="0" fontId="0" fillId="0" borderId="0" xfId="0"/>
    <xf numFmtId="0" fontId="3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4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11" fillId="2" borderId="3" xfId="0" applyFont="1" applyFill="1" applyBorder="1" applyAlignment="1">
      <alignment horizontal="center"/>
    </xf>
    <xf numFmtId="0" fontId="5" fillId="3" borderId="4" xfId="0" applyFon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6" fillId="3" borderId="5" xfId="0" applyFont="1" applyFill="1" applyBorder="1" applyAlignment="1">
      <alignment horizontal="center" wrapText="1"/>
    </xf>
    <xf numFmtId="0" fontId="6" fillId="3" borderId="5" xfId="0" applyFont="1" applyFill="1" applyBorder="1" applyAlignment="1">
      <alignment horizontal="center"/>
    </xf>
    <xf numFmtId="0" fontId="0" fillId="2" borderId="0" xfId="0" applyFill="1"/>
    <xf numFmtId="0" fontId="12" fillId="2" borderId="0" xfId="0" applyFont="1" applyFill="1"/>
    <xf numFmtId="0" fontId="3" fillId="2" borderId="0" xfId="0" applyFont="1" applyFill="1"/>
    <xf numFmtId="0" fontId="9" fillId="2" borderId="0" xfId="0" applyFont="1" applyFill="1"/>
    <xf numFmtId="0" fontId="9" fillId="0" borderId="0" xfId="0" applyFont="1"/>
    <xf numFmtId="0" fontId="15" fillId="0" borderId="0" xfId="0" applyFont="1"/>
    <xf numFmtId="0" fontId="0" fillId="2" borderId="0" xfId="0" applyFill="1" applyAlignment="1">
      <alignment horizontal="left"/>
    </xf>
    <xf numFmtId="0" fontId="0" fillId="0" borderId="0" xfId="0" applyProtection="1">
      <protection locked="0"/>
    </xf>
    <xf numFmtId="0" fontId="3" fillId="2" borderId="0" xfId="0" applyFont="1" applyFill="1" applyAlignment="1">
      <alignment horizontal="center"/>
    </xf>
    <xf numFmtId="0" fontId="0" fillId="0" borderId="0" xfId="0" applyAlignment="1">
      <alignment horizontal="left" vertical="top" wrapText="1"/>
    </xf>
    <xf numFmtId="0" fontId="0" fillId="0" borderId="6" xfId="0" applyBorder="1"/>
    <xf numFmtId="10" fontId="0" fillId="0" borderId="0" xfId="3" applyNumberFormat="1" applyFont="1"/>
    <xf numFmtId="1" fontId="3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49" fontId="3" fillId="0" borderId="0" xfId="0" applyNumberFormat="1" applyFont="1"/>
    <xf numFmtId="9" fontId="0" fillId="4" borderId="3" xfId="3" applyFont="1" applyFill="1" applyBorder="1" applyAlignment="1" applyProtection="1">
      <alignment horizontal="center"/>
      <protection locked="0"/>
    </xf>
    <xf numFmtId="0" fontId="17" fillId="2" borderId="0" xfId="0" applyFont="1" applyFill="1" applyAlignment="1">
      <alignment vertical="top" wrapText="1"/>
    </xf>
    <xf numFmtId="0" fontId="19" fillId="5" borderId="7" xfId="0" applyFont="1" applyFill="1" applyBorder="1" applyAlignment="1">
      <alignment vertical="top" wrapText="1"/>
    </xf>
    <xf numFmtId="0" fontId="14" fillId="2" borderId="16" xfId="0" applyFont="1" applyFill="1" applyBorder="1" applyAlignment="1">
      <alignment horizontal="center"/>
    </xf>
    <xf numFmtId="0" fontId="20" fillId="0" borderId="0" xfId="0" applyFont="1" applyAlignment="1">
      <alignment horizontal="center"/>
    </xf>
    <xf numFmtId="0" fontId="20" fillId="0" borderId="0" xfId="0" applyFont="1"/>
    <xf numFmtId="0" fontId="20" fillId="0" borderId="4" xfId="0" applyFont="1" applyBorder="1" applyAlignment="1">
      <alignment horizontal="center"/>
    </xf>
    <xf numFmtId="0" fontId="14" fillId="2" borderId="0" xfId="0" applyFont="1" applyFill="1" applyAlignment="1">
      <alignment horizontal="center"/>
    </xf>
    <xf numFmtId="9" fontId="11" fillId="0" borderId="0" xfId="3" applyFont="1" applyAlignment="1">
      <alignment horizontal="center"/>
    </xf>
    <xf numFmtId="0" fontId="1" fillId="0" borderId="0" xfId="0" applyFont="1"/>
    <xf numFmtId="0" fontId="20" fillId="0" borderId="4" xfId="0" applyFont="1" applyBorder="1"/>
    <xf numFmtId="0" fontId="20" fillId="6" borderId="0" xfId="0" applyFont="1" applyFill="1" applyAlignment="1" applyProtection="1">
      <alignment horizontal="left"/>
      <protection locked="0"/>
    </xf>
    <xf numFmtId="0" fontId="11" fillId="0" borderId="0" xfId="0" applyFont="1"/>
    <xf numFmtId="0" fontId="14" fillId="0" borderId="0" xfId="0" applyFont="1"/>
    <xf numFmtId="1" fontId="20" fillId="0" borderId="0" xfId="0" applyNumberFormat="1" applyFont="1"/>
    <xf numFmtId="9" fontId="14" fillId="0" borderId="0" xfId="3" applyFont="1" applyAlignment="1">
      <alignment horizontal="center"/>
    </xf>
    <xf numFmtId="0" fontId="14" fillId="0" borderId="0" xfId="0" applyFont="1" applyAlignment="1">
      <alignment horizontal="center"/>
    </xf>
    <xf numFmtId="2" fontId="20" fillId="0" borderId="0" xfId="0" applyNumberFormat="1" applyFont="1" applyAlignment="1">
      <alignment horizontal="right"/>
    </xf>
    <xf numFmtId="0" fontId="20" fillId="4" borderId="0" xfId="0" applyFont="1" applyFill="1" applyAlignment="1">
      <alignment horizontal="center"/>
    </xf>
    <xf numFmtId="0" fontId="0" fillId="0" borderId="18" xfId="0" applyBorder="1" applyAlignment="1">
      <alignment horizontal="left"/>
    </xf>
    <xf numFmtId="0" fontId="3" fillId="0" borderId="0" xfId="0" applyFont="1" applyAlignment="1">
      <alignment horizontal="center"/>
    </xf>
    <xf numFmtId="0" fontId="1" fillId="0" borderId="17" xfId="0" applyFont="1" applyBorder="1" applyAlignment="1">
      <alignment horizontal="right" vertical="center" wrapText="1"/>
    </xf>
    <xf numFmtId="0" fontId="15" fillId="0" borderId="4" xfId="0" applyFont="1" applyBorder="1"/>
    <xf numFmtId="0" fontId="21" fillId="0" borderId="0" xfId="0" applyFont="1"/>
    <xf numFmtId="0" fontId="4" fillId="0" borderId="3" xfId="0" applyFont="1" applyBorder="1" applyAlignment="1">
      <alignment horizontal="left"/>
    </xf>
    <xf numFmtId="9" fontId="22" fillId="0" borderId="0" xfId="3" applyFont="1" applyAlignment="1">
      <alignment horizontal="center" vertical="center"/>
    </xf>
    <xf numFmtId="0" fontId="21" fillId="0" borderId="0" xfId="0" applyFont="1" applyAlignment="1">
      <alignment horizontal="center" vertical="top" wrapText="1"/>
    </xf>
    <xf numFmtId="9" fontId="21" fillId="0" borderId="0" xfId="0" applyNumberFormat="1" applyFont="1" applyAlignment="1">
      <alignment horizontal="center"/>
    </xf>
    <xf numFmtId="0" fontId="4" fillId="0" borderId="21" xfId="0" applyFont="1" applyBorder="1"/>
    <xf numFmtId="0" fontId="14" fillId="0" borderId="22" xfId="0" applyFont="1" applyBorder="1"/>
    <xf numFmtId="0" fontId="4" fillId="0" borderId="3" xfId="0" applyFont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18" fillId="0" borderId="7" xfId="0" applyFont="1" applyBorder="1"/>
    <xf numFmtId="9" fontId="18" fillId="7" borderId="12" xfId="3" applyFont="1" applyFill="1" applyBorder="1"/>
    <xf numFmtId="0" fontId="18" fillId="7" borderId="13" xfId="0" applyFont="1" applyFill="1" applyBorder="1"/>
    <xf numFmtId="9" fontId="18" fillId="7" borderId="15" xfId="3" applyFont="1" applyFill="1" applyBorder="1"/>
    <xf numFmtId="0" fontId="19" fillId="3" borderId="8" xfId="0" applyFont="1" applyFill="1" applyBorder="1"/>
    <xf numFmtId="0" fontId="19" fillId="0" borderId="8" xfId="0" applyFont="1" applyBorder="1"/>
    <xf numFmtId="1" fontId="18" fillId="7" borderId="7" xfId="0" applyNumberFormat="1" applyFont="1" applyFill="1" applyBorder="1"/>
    <xf numFmtId="0" fontId="19" fillId="5" borderId="13" xfId="0" applyFont="1" applyFill="1" applyBorder="1" applyAlignment="1">
      <alignment vertical="top" wrapText="1"/>
    </xf>
    <xf numFmtId="0" fontId="21" fillId="0" borderId="0" xfId="0" applyFont="1" applyAlignment="1">
      <alignment horizontal="center"/>
    </xf>
    <xf numFmtId="9" fontId="21" fillId="0" borderId="0" xfId="3" applyFont="1"/>
    <xf numFmtId="0" fontId="0" fillId="0" borderId="0" xfId="0" applyAlignment="1">
      <alignment horizontal="right"/>
    </xf>
    <xf numFmtId="0" fontId="10" fillId="0" borderId="0" xfId="0" applyFont="1"/>
    <xf numFmtId="0" fontId="1" fillId="0" borderId="17" xfId="0" applyFont="1" applyBorder="1" applyAlignment="1">
      <alignment horizontal="left"/>
    </xf>
    <xf numFmtId="0" fontId="1" fillId="0" borderId="2" xfId="0" applyFont="1" applyBorder="1" applyAlignment="1">
      <alignment horizontal="center"/>
    </xf>
    <xf numFmtId="0" fontId="1" fillId="0" borderId="16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4" xfId="0" applyFont="1" applyBorder="1" applyAlignment="1">
      <alignment horizontal="center"/>
    </xf>
    <xf numFmtId="0" fontId="23" fillId="2" borderId="0" xfId="0" applyFont="1" applyFill="1"/>
    <xf numFmtId="49" fontId="0" fillId="2" borderId="0" xfId="0" applyNumberFormat="1" applyFill="1" applyAlignment="1">
      <alignment horizontal="left"/>
    </xf>
    <xf numFmtId="49" fontId="0" fillId="2" borderId="0" xfId="0" applyNumberFormat="1" applyFill="1"/>
    <xf numFmtId="0" fontId="15" fillId="2" borderId="0" xfId="0" applyFont="1" applyFill="1" applyAlignment="1">
      <alignment horizontal="center"/>
    </xf>
    <xf numFmtId="0" fontId="0" fillId="0" borderId="0" xfId="0" applyAlignment="1">
      <alignment vertical="top" wrapText="1"/>
    </xf>
    <xf numFmtId="0" fontId="3" fillId="0" borderId="1" xfId="0" applyFont="1" applyBorder="1" applyAlignment="1">
      <alignment horizontal="center"/>
    </xf>
    <xf numFmtId="0" fontId="1" fillId="0" borderId="19" xfId="0" applyFont="1" applyBorder="1" applyAlignment="1">
      <alignment horizontal="center" vertical="top" wrapText="1"/>
    </xf>
    <xf numFmtId="0" fontId="3" fillId="0" borderId="31" xfId="0" applyFont="1" applyBorder="1" applyAlignment="1">
      <alignment horizontal="center"/>
    </xf>
    <xf numFmtId="0" fontId="1" fillId="2" borderId="32" xfId="0" applyFont="1" applyFill="1" applyBorder="1" applyAlignment="1">
      <alignment horizontal="center"/>
    </xf>
    <xf numFmtId="0" fontId="21" fillId="9" borderId="0" xfId="0" applyFont="1" applyFill="1"/>
    <xf numFmtId="0" fontId="3" fillId="8" borderId="1" xfId="0" applyFont="1" applyFill="1" applyBorder="1" applyAlignment="1">
      <alignment horizontal="center"/>
    </xf>
    <xf numFmtId="166" fontId="3" fillId="8" borderId="1" xfId="0" applyNumberFormat="1" applyFont="1" applyFill="1" applyBorder="1" applyAlignment="1">
      <alignment horizontal="center"/>
    </xf>
    <xf numFmtId="9" fontId="4" fillId="8" borderId="4" xfId="3" applyFont="1" applyFill="1" applyBorder="1" applyAlignment="1">
      <alignment horizontal="center"/>
    </xf>
    <xf numFmtId="9" fontId="25" fillId="8" borderId="12" xfId="3" applyFont="1" applyFill="1" applyBorder="1" applyAlignment="1">
      <alignment horizontal="center" vertical="center"/>
    </xf>
    <xf numFmtId="9" fontId="4" fillId="0" borderId="0" xfId="3" applyFont="1" applyAlignment="1">
      <alignment horizontal="center"/>
    </xf>
    <xf numFmtId="9" fontId="1" fillId="0" borderId="0" xfId="3" applyAlignment="1">
      <alignment horizontal="center"/>
    </xf>
    <xf numFmtId="0" fontId="15" fillId="0" borderId="0" xfId="0" applyFont="1" applyAlignment="1">
      <alignment horizontal="center" vertical="top" wrapText="1"/>
    </xf>
    <xf numFmtId="49" fontId="23" fillId="0" borderId="0" xfId="0" applyNumberFormat="1" applyFont="1" applyAlignment="1" applyProtection="1">
      <alignment horizontal="left"/>
      <protection locked="0"/>
    </xf>
    <xf numFmtId="0" fontId="13" fillId="0" borderId="22" xfId="0" applyFont="1" applyBorder="1" applyAlignment="1">
      <alignment horizontal="center"/>
    </xf>
    <xf numFmtId="0" fontId="29" fillId="9" borderId="0" xfId="0" applyFont="1" applyFill="1"/>
    <xf numFmtId="0" fontId="29" fillId="0" borderId="0" xfId="0" applyFont="1"/>
    <xf numFmtId="0" fontId="29" fillId="0" borderId="0" xfId="0" applyFont="1" applyAlignment="1">
      <alignment horizontal="center"/>
    </xf>
    <xf numFmtId="0" fontId="13" fillId="0" borderId="3" xfId="0" applyFont="1" applyBorder="1"/>
    <xf numFmtId="0" fontId="10" fillId="0" borderId="18" xfId="0" applyFont="1" applyBorder="1"/>
    <xf numFmtId="9" fontId="10" fillId="0" borderId="21" xfId="0" applyNumberFormat="1" applyFont="1" applyBorder="1" applyAlignment="1">
      <alignment horizontal="center"/>
    </xf>
    <xf numFmtId="0" fontId="13" fillId="0" borderId="21" xfId="0" applyFont="1" applyBorder="1"/>
    <xf numFmtId="9" fontId="29" fillId="0" borderId="0" xfId="3" applyFont="1"/>
    <xf numFmtId="9" fontId="10" fillId="0" borderId="19" xfId="0" applyNumberFormat="1" applyFont="1" applyBorder="1" applyAlignment="1">
      <alignment horizontal="center"/>
    </xf>
    <xf numFmtId="9" fontId="30" fillId="0" borderId="21" xfId="0" applyNumberFormat="1" applyFont="1" applyBorder="1" applyAlignment="1">
      <alignment horizontal="center"/>
    </xf>
    <xf numFmtId="0" fontId="31" fillId="0" borderId="21" xfId="0" applyFont="1" applyBorder="1" applyAlignment="1">
      <alignment horizontal="center"/>
    </xf>
    <xf numFmtId="0" fontId="31" fillId="0" borderId="23" xfId="0" applyFont="1" applyBorder="1" applyAlignment="1">
      <alignment horizontal="center"/>
    </xf>
    <xf numFmtId="0" fontId="8" fillId="0" borderId="0" xfId="0" applyFont="1"/>
    <xf numFmtId="0" fontId="13" fillId="0" borderId="2" xfId="0" applyFont="1" applyBorder="1"/>
    <xf numFmtId="9" fontId="13" fillId="0" borderId="20" xfId="0" applyNumberFormat="1" applyFont="1" applyBorder="1" applyAlignment="1">
      <alignment vertical="center"/>
    </xf>
    <xf numFmtId="0" fontId="13" fillId="0" borderId="20" xfId="0" applyFont="1" applyBorder="1" applyAlignment="1">
      <alignment horizontal="center" vertical="center" wrapText="1"/>
    </xf>
    <xf numFmtId="0" fontId="34" fillId="0" borderId="0" xfId="0" applyFont="1"/>
    <xf numFmtId="0" fontId="3" fillId="0" borderId="4" xfId="0" applyFont="1" applyBorder="1"/>
    <xf numFmtId="0" fontId="31" fillId="0" borderId="38" xfId="0" applyFont="1" applyBorder="1" applyAlignment="1">
      <alignment horizontal="center"/>
    </xf>
    <xf numFmtId="0" fontId="6" fillId="0" borderId="0" xfId="0" applyFont="1" applyAlignment="1">
      <alignment horizontal="center"/>
    </xf>
    <xf numFmtId="164" fontId="26" fillId="0" borderId="7" xfId="0" applyNumberFormat="1" applyFont="1" applyBorder="1" applyAlignment="1">
      <alignment horizontal="center" vertical="center"/>
    </xf>
    <xf numFmtId="0" fontId="2" fillId="0" borderId="30" xfId="0" applyFont="1" applyBorder="1" applyAlignment="1">
      <alignment horizontal="center"/>
    </xf>
    <xf numFmtId="0" fontId="1" fillId="0" borderId="6" xfId="0" applyFont="1" applyBorder="1"/>
    <xf numFmtId="0" fontId="15" fillId="0" borderId="4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" fillId="2" borderId="31" xfId="0" applyFont="1" applyFill="1" applyBorder="1" applyAlignment="1">
      <alignment horizontal="left" vertical="center" wrapText="1"/>
    </xf>
    <xf numFmtId="0" fontId="0" fillId="0" borderId="31" xfId="0" applyBorder="1"/>
    <xf numFmtId="0" fontId="4" fillId="0" borderId="20" xfId="0" applyFont="1" applyBorder="1" applyAlignment="1">
      <alignment horizontal="center" wrapText="1"/>
    </xf>
    <xf numFmtId="9" fontId="4" fillId="0" borderId="5" xfId="3" applyFont="1" applyBorder="1" applyAlignment="1">
      <alignment horizontal="center" vertical="center"/>
    </xf>
    <xf numFmtId="0" fontId="35" fillId="0" borderId="0" xfId="0" applyFont="1"/>
    <xf numFmtId="0" fontId="15" fillId="0" borderId="30" xfId="0" applyFont="1" applyBorder="1" applyAlignment="1">
      <alignment horizontal="left"/>
    </xf>
    <xf numFmtId="0" fontId="15" fillId="0" borderId="1" xfId="0" applyFont="1" applyBorder="1"/>
    <xf numFmtId="0" fontId="15" fillId="0" borderId="1" xfId="0" applyFont="1" applyBorder="1" applyAlignment="1">
      <alignment horizontal="left"/>
    </xf>
    <xf numFmtId="0" fontId="24" fillId="0" borderId="30" xfId="0" applyFont="1" applyBorder="1"/>
    <xf numFmtId="0" fontId="15" fillId="0" borderId="30" xfId="0" applyFont="1" applyBorder="1"/>
    <xf numFmtId="0" fontId="20" fillId="0" borderId="16" xfId="0" applyFont="1" applyBorder="1" applyAlignment="1">
      <alignment horizontal="left"/>
    </xf>
    <xf numFmtId="0" fontId="20" fillId="0" borderId="5" xfId="0" applyFont="1" applyBorder="1" applyAlignment="1">
      <alignment horizontal="left"/>
    </xf>
    <xf numFmtId="0" fontId="7" fillId="0" borderId="0" xfId="0" applyFont="1"/>
    <xf numFmtId="0" fontId="11" fillId="0" borderId="17" xfId="0" applyFont="1" applyBorder="1" applyAlignment="1">
      <alignment horizontal="center"/>
    </xf>
    <xf numFmtId="0" fontId="20" fillId="0" borderId="4" xfId="0" applyFont="1" applyBorder="1" applyAlignment="1">
      <alignment horizontal="right"/>
    </xf>
    <xf numFmtId="0" fontId="2" fillId="3" borderId="0" xfId="0" applyFont="1" applyFill="1" applyAlignment="1">
      <alignment horizontal="right"/>
    </xf>
    <xf numFmtId="0" fontId="2" fillId="0" borderId="1" xfId="0" applyFont="1" applyBorder="1" applyAlignment="1">
      <alignment horizontal="right"/>
    </xf>
    <xf numFmtId="0" fontId="20" fillId="2" borderId="29" xfId="0" applyFont="1" applyFill="1" applyBorder="1"/>
    <xf numFmtId="49" fontId="20" fillId="6" borderId="0" xfId="0" applyNumberFormat="1" applyFont="1" applyFill="1" applyProtection="1">
      <protection locked="0"/>
    </xf>
    <xf numFmtId="0" fontId="20" fillId="2" borderId="32" xfId="0" applyFont="1" applyFill="1" applyBorder="1"/>
    <xf numFmtId="0" fontId="20" fillId="6" borderId="4" xfId="0" applyFont="1" applyFill="1" applyBorder="1" applyAlignment="1" applyProtection="1">
      <alignment horizontal="left"/>
      <protection locked="0"/>
    </xf>
    <xf numFmtId="0" fontId="20" fillId="0" borderId="17" xfId="0" applyFont="1" applyBorder="1" applyAlignment="1">
      <alignment horizontal="left"/>
    </xf>
    <xf numFmtId="3" fontId="2" fillId="0" borderId="1" xfId="0" applyNumberFormat="1" applyFont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2" fillId="0" borderId="4" xfId="0" applyFont="1" applyBorder="1" applyAlignment="1">
      <alignment horizontal="right"/>
    </xf>
    <xf numFmtId="0" fontId="13" fillId="0" borderId="3" xfId="0" applyFont="1" applyBorder="1" applyAlignment="1">
      <alignment horizontal="center"/>
    </xf>
    <xf numFmtId="9" fontId="4" fillId="0" borderId="32" xfId="3" applyFont="1" applyBorder="1" applyAlignment="1">
      <alignment horizontal="center"/>
    </xf>
    <xf numFmtId="9" fontId="0" fillId="0" borderId="38" xfId="0" applyNumberFormat="1" applyBorder="1" applyAlignment="1">
      <alignment horizontal="center"/>
    </xf>
    <xf numFmtId="9" fontId="20" fillId="0" borderId="3" xfId="3" applyFont="1" applyBorder="1" applyAlignment="1">
      <alignment horizontal="center"/>
    </xf>
    <xf numFmtId="0" fontId="4" fillId="0" borderId="1" xfId="0" applyFont="1" applyBorder="1"/>
    <xf numFmtId="0" fontId="21" fillId="0" borderId="5" xfId="0" applyFont="1" applyBorder="1" applyAlignment="1">
      <alignment horizontal="center" vertical="top" wrapText="1"/>
    </xf>
    <xf numFmtId="0" fontId="2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 vertical="center" wrapText="1"/>
    </xf>
    <xf numFmtId="0" fontId="15" fillId="0" borderId="32" xfId="0" applyFont="1" applyBorder="1"/>
    <xf numFmtId="0" fontId="25" fillId="10" borderId="0" xfId="0" applyFont="1" applyFill="1" applyAlignment="1">
      <alignment horizontal="center" vertical="center"/>
    </xf>
    <xf numFmtId="0" fontId="9" fillId="0" borderId="0" xfId="0" applyFont="1" applyAlignment="1">
      <alignment vertical="center"/>
    </xf>
    <xf numFmtId="1" fontId="20" fillId="0" borderId="5" xfId="0" applyNumberFormat="1" applyFont="1" applyBorder="1" applyAlignment="1">
      <alignment horizontal="center"/>
    </xf>
    <xf numFmtId="49" fontId="27" fillId="0" borderId="1" xfId="0" applyNumberFormat="1" applyFont="1" applyBorder="1"/>
    <xf numFmtId="0" fontId="15" fillId="0" borderId="17" xfId="0" applyFont="1" applyBorder="1" applyAlignment="1">
      <alignment vertical="top" wrapText="1"/>
    </xf>
    <xf numFmtId="0" fontId="15" fillId="0" borderId="16" xfId="0" applyFont="1" applyBorder="1" applyAlignment="1">
      <alignment vertical="center" wrapText="1"/>
    </xf>
    <xf numFmtId="0" fontId="15" fillId="0" borderId="5" xfId="0" applyFont="1" applyBorder="1" applyAlignment="1">
      <alignment vertical="center" wrapText="1"/>
    </xf>
    <xf numFmtId="165" fontId="3" fillId="0" borderId="8" xfId="0" applyNumberFormat="1" applyFont="1" applyBorder="1" applyAlignment="1" applyProtection="1">
      <alignment horizontal="center"/>
      <protection locked="0"/>
    </xf>
    <xf numFmtId="9" fontId="0" fillId="0" borderId="19" xfId="0" applyNumberFormat="1" applyBorder="1" applyAlignment="1">
      <alignment horizontal="center" vertical="center"/>
    </xf>
    <xf numFmtId="9" fontId="0" fillId="0" borderId="3" xfId="0" applyNumberFormat="1" applyBorder="1" applyAlignment="1">
      <alignment horizontal="center" vertical="center"/>
    </xf>
    <xf numFmtId="0" fontId="4" fillId="0" borderId="21" xfId="0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/>
    </xf>
    <xf numFmtId="0" fontId="3" fillId="0" borderId="31" xfId="0" applyFont="1" applyBorder="1"/>
    <xf numFmtId="0" fontId="8" fillId="0" borderId="2" xfId="0" applyFont="1" applyBorder="1" applyAlignment="1">
      <alignment horizontal="left" vertical="top"/>
    </xf>
    <xf numFmtId="0" fontId="3" fillId="0" borderId="2" xfId="0" applyFont="1" applyBorder="1"/>
    <xf numFmtId="49" fontId="8" fillId="0" borderId="2" xfId="0" applyNumberFormat="1" applyFont="1" applyBorder="1"/>
    <xf numFmtId="0" fontId="3" fillId="0" borderId="22" xfId="0" applyFont="1" applyBorder="1" applyAlignment="1">
      <alignment horizontal="center" vertical="top" wrapText="1"/>
    </xf>
    <xf numFmtId="0" fontId="3" fillId="0" borderId="29" xfId="0" applyFont="1" applyBorder="1"/>
    <xf numFmtId="0" fontId="0" fillId="0" borderId="28" xfId="0" applyBorder="1"/>
    <xf numFmtId="0" fontId="3" fillId="0" borderId="32" xfId="0" applyFont="1" applyBorder="1"/>
    <xf numFmtId="0" fontId="3" fillId="0" borderId="4" xfId="0" applyFont="1" applyBorder="1" applyAlignment="1">
      <alignment horizontal="center"/>
    </xf>
    <xf numFmtId="0" fontId="0" fillId="0" borderId="20" xfId="0" applyBorder="1"/>
    <xf numFmtId="0" fontId="3" fillId="0" borderId="30" xfId="0" applyFont="1" applyBorder="1"/>
    <xf numFmtId="0" fontId="1" fillId="0" borderId="31" xfId="0" applyFont="1" applyBorder="1" applyAlignment="1">
      <alignment horizontal="center" vertical="top" wrapText="1"/>
    </xf>
    <xf numFmtId="0" fontId="14" fillId="2" borderId="3" xfId="0" applyFont="1" applyFill="1" applyBorder="1" applyAlignment="1">
      <alignment horizontal="center" wrapText="1"/>
    </xf>
    <xf numFmtId="9" fontId="10" fillId="0" borderId="3" xfId="0" applyNumberFormat="1" applyFont="1" applyBorder="1" applyAlignment="1">
      <alignment horizontal="center"/>
    </xf>
    <xf numFmtId="9" fontId="10" fillId="0" borderId="0" xfId="3" applyFont="1" applyAlignment="1">
      <alignment horizontal="center"/>
    </xf>
    <xf numFmtId="0" fontId="10" fillId="0" borderId="0" xfId="0" applyFont="1" applyAlignment="1">
      <alignment horizontal="center" vertical="top" wrapText="1"/>
    </xf>
    <xf numFmtId="9" fontId="30" fillId="0" borderId="0" xfId="0" applyNumberFormat="1" applyFont="1" applyAlignment="1">
      <alignment horizontal="center"/>
    </xf>
    <xf numFmtId="9" fontId="10" fillId="0" borderId="0" xfId="0" applyNumberFormat="1" applyFont="1" applyAlignment="1">
      <alignment horizontal="center"/>
    </xf>
    <xf numFmtId="0" fontId="4" fillId="0" borderId="0" xfId="0" applyFont="1" applyAlignment="1">
      <alignment horizontal="center" vertical="center"/>
    </xf>
    <xf numFmtId="9" fontId="34" fillId="9" borderId="0" xfId="0" applyNumberFormat="1" applyFont="1" applyFill="1"/>
    <xf numFmtId="9" fontId="8" fillId="0" borderId="0" xfId="0" applyNumberFormat="1" applyFont="1"/>
    <xf numFmtId="9" fontId="0" fillId="0" borderId="0" xfId="0" applyNumberFormat="1"/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 wrapText="1"/>
    </xf>
    <xf numFmtId="0" fontId="33" fillId="0" borderId="0" xfId="0" applyFont="1" applyAlignment="1">
      <alignment horizontal="left"/>
    </xf>
    <xf numFmtId="49" fontId="18" fillId="5" borderId="12" xfId="0" applyNumberFormat="1" applyFont="1" applyFill="1" applyBorder="1" applyAlignment="1">
      <alignment horizontal="center" vertical="top" wrapText="1"/>
    </xf>
    <xf numFmtId="9" fontId="0" fillId="0" borderId="0" xfId="3" applyFont="1" applyAlignment="1" applyProtection="1">
      <alignment horizontal="center"/>
      <protection locked="0"/>
    </xf>
    <xf numFmtId="0" fontId="18" fillId="0" borderId="39" xfId="0" applyFont="1" applyBorder="1"/>
    <xf numFmtId="9" fontId="18" fillId="7" borderId="52" xfId="3" applyFont="1" applyFill="1" applyBorder="1"/>
    <xf numFmtId="0" fontId="18" fillId="0" borderId="27" xfId="0" applyFont="1" applyBorder="1"/>
    <xf numFmtId="0" fontId="18" fillId="5" borderId="53" xfId="0" applyFont="1" applyFill="1" applyBorder="1"/>
    <xf numFmtId="0" fontId="18" fillId="5" borderId="54" xfId="0" applyFont="1" applyFill="1" applyBorder="1"/>
    <xf numFmtId="0" fontId="18" fillId="0" borderId="50" xfId="0" applyFont="1" applyBorder="1"/>
    <xf numFmtId="0" fontId="18" fillId="0" borderId="49" xfId="0" applyFont="1" applyBorder="1"/>
    <xf numFmtId="0" fontId="18" fillId="5" borderId="9" xfId="0" applyFont="1" applyFill="1" applyBorder="1" applyAlignment="1">
      <alignment horizontal="right" vertical="center"/>
    </xf>
    <xf numFmtId="0" fontId="19" fillId="5" borderId="10" xfId="0" applyFont="1" applyFill="1" applyBorder="1" applyAlignment="1">
      <alignment horizontal="center" vertical="center" wrapText="1"/>
    </xf>
    <xf numFmtId="0" fontId="19" fillId="0" borderId="0" xfId="0" applyFont="1"/>
    <xf numFmtId="9" fontId="18" fillId="0" borderId="0" xfId="3" applyFont="1"/>
    <xf numFmtId="0" fontId="18" fillId="5" borderId="55" xfId="0" applyFont="1" applyFill="1" applyBorder="1"/>
    <xf numFmtId="0" fontId="19" fillId="5" borderId="36" xfId="0" applyFont="1" applyFill="1" applyBorder="1" applyAlignment="1">
      <alignment vertical="top" wrapText="1"/>
    </xf>
    <xf numFmtId="0" fontId="18" fillId="7" borderId="36" xfId="0" applyFont="1" applyFill="1" applyBorder="1"/>
    <xf numFmtId="0" fontId="18" fillId="0" borderId="4" xfId="0" applyFont="1" applyBorder="1"/>
    <xf numFmtId="0" fontId="19" fillId="0" borderId="4" xfId="0" applyFont="1" applyBorder="1"/>
    <xf numFmtId="0" fontId="4" fillId="2" borderId="3" xfId="0" applyFont="1" applyFill="1" applyBorder="1" applyAlignment="1">
      <alignment horizontal="center" wrapText="1"/>
    </xf>
    <xf numFmtId="165" fontId="0" fillId="2" borderId="0" xfId="0" applyNumberFormat="1" applyFill="1" applyAlignment="1">
      <alignment horizontal="center"/>
    </xf>
    <xf numFmtId="0" fontId="8" fillId="0" borderId="12" xfId="0" applyFont="1" applyBorder="1"/>
    <xf numFmtId="0" fontId="0" fillId="3" borderId="0" xfId="0" applyFill="1"/>
    <xf numFmtId="0" fontId="0" fillId="3" borderId="0" xfId="0" applyFill="1" applyAlignment="1">
      <alignment horizontal="right"/>
    </xf>
    <xf numFmtId="0" fontId="15" fillId="3" borderId="0" xfId="0" applyFont="1" applyFill="1"/>
    <xf numFmtId="0" fontId="15" fillId="3" borderId="0" xfId="0" applyFont="1" applyFill="1" applyAlignment="1">
      <alignment horizontal="center"/>
    </xf>
    <xf numFmtId="0" fontId="8" fillId="3" borderId="0" xfId="0" applyFont="1" applyFill="1"/>
    <xf numFmtId="0" fontId="8" fillId="0" borderId="36" xfId="0" applyFont="1" applyBorder="1"/>
    <xf numFmtId="0" fontId="8" fillId="0" borderId="52" xfId="0" applyFont="1" applyBorder="1"/>
    <xf numFmtId="0" fontId="8" fillId="0" borderId="52" xfId="0" applyFont="1" applyBorder="1" applyAlignment="1">
      <alignment horizontal="right"/>
    </xf>
    <xf numFmtId="0" fontId="8" fillId="0" borderId="7" xfId="0" applyFont="1" applyBorder="1"/>
    <xf numFmtId="0" fontId="8" fillId="0" borderId="12" xfId="0" applyFont="1" applyBorder="1" applyAlignment="1">
      <alignment horizontal="right"/>
    </xf>
    <xf numFmtId="16" fontId="8" fillId="0" borderId="12" xfId="0" applyNumberFormat="1" applyFont="1" applyBorder="1" applyAlignment="1">
      <alignment horizontal="right"/>
    </xf>
    <xf numFmtId="3" fontId="8" fillId="0" borderId="12" xfId="0" applyNumberFormat="1" applyFont="1" applyBorder="1"/>
    <xf numFmtId="0" fontId="8" fillId="0" borderId="13" xfId="0" applyFont="1" applyBorder="1"/>
    <xf numFmtId="0" fontId="8" fillId="0" borderId="15" xfId="0" applyFont="1" applyBorder="1"/>
    <xf numFmtId="0" fontId="8" fillId="0" borderId="15" xfId="0" applyFont="1" applyBorder="1" applyAlignment="1">
      <alignment horizontal="right"/>
    </xf>
    <xf numFmtId="0" fontId="9" fillId="0" borderId="0" xfId="0" applyFont="1" applyAlignment="1">
      <alignment horizontal="center"/>
    </xf>
    <xf numFmtId="0" fontId="5" fillId="0" borderId="4" xfId="0" applyFont="1" applyBorder="1" applyAlignment="1">
      <alignment horizontal="center" wrapText="1"/>
    </xf>
    <xf numFmtId="0" fontId="9" fillId="0" borderId="4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9" fillId="0" borderId="4" xfId="0" applyFont="1" applyBorder="1"/>
    <xf numFmtId="9" fontId="11" fillId="0" borderId="0" xfId="3" applyFont="1"/>
    <xf numFmtId="9" fontId="4" fillId="0" borderId="0" xfId="0" applyNumberFormat="1" applyFont="1" applyAlignment="1">
      <alignment horizontal="center"/>
    </xf>
    <xf numFmtId="9" fontId="9" fillId="0" borderId="0" xfId="0" applyNumberFormat="1" applyFont="1" applyAlignment="1">
      <alignment horizontal="center"/>
    </xf>
    <xf numFmtId="0" fontId="19" fillId="13" borderId="8" xfId="0" applyFont="1" applyFill="1" applyBorder="1"/>
    <xf numFmtId="9" fontId="25" fillId="8" borderId="15" xfId="3" applyFont="1" applyFill="1" applyBorder="1" applyAlignment="1">
      <alignment horizontal="center" vertical="center"/>
    </xf>
    <xf numFmtId="0" fontId="18" fillId="5" borderId="36" xfId="0" applyFont="1" applyFill="1" applyBorder="1" applyAlignment="1">
      <alignment horizontal="right"/>
    </xf>
    <xf numFmtId="0" fontId="18" fillId="0" borderId="8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8" fillId="5" borderId="37" xfId="0" applyFont="1" applyFill="1" applyBorder="1" applyAlignment="1">
      <alignment horizontal="right"/>
    </xf>
    <xf numFmtId="0" fontId="18" fillId="5" borderId="50" xfId="0" applyFont="1" applyFill="1" applyBorder="1" applyAlignment="1">
      <alignment horizontal="center"/>
    </xf>
    <xf numFmtId="0" fontId="19" fillId="3" borderId="8" xfId="0" applyFont="1" applyFill="1" applyBorder="1" applyAlignment="1">
      <alignment horizontal="center"/>
    </xf>
    <xf numFmtId="0" fontId="19" fillId="3" borderId="7" xfId="0" applyFont="1" applyFill="1" applyBorder="1"/>
    <xf numFmtId="0" fontId="19" fillId="3" borderId="24" xfId="0" applyFont="1" applyFill="1" applyBorder="1"/>
    <xf numFmtId="0" fontId="19" fillId="13" borderId="7" xfId="0" applyFont="1" applyFill="1" applyBorder="1" applyAlignment="1">
      <alignment horizontal="right"/>
    </xf>
    <xf numFmtId="0" fontId="19" fillId="13" borderId="7" xfId="0" applyFont="1" applyFill="1" applyBorder="1"/>
    <xf numFmtId="0" fontId="19" fillId="13" borderId="24" xfId="0" applyFont="1" applyFill="1" applyBorder="1"/>
    <xf numFmtId="0" fontId="19" fillId="13" borderId="14" xfId="0" applyFont="1" applyFill="1" applyBorder="1"/>
    <xf numFmtId="0" fontId="19" fillId="13" borderId="13" xfId="0" applyFont="1" applyFill="1" applyBorder="1" applyAlignment="1">
      <alignment horizontal="right"/>
    </xf>
    <xf numFmtId="0" fontId="19" fillId="13" borderId="49" xfId="0" applyFont="1" applyFill="1" applyBorder="1"/>
    <xf numFmtId="0" fontId="19" fillId="13" borderId="50" xfId="0" applyFont="1" applyFill="1" applyBorder="1"/>
    <xf numFmtId="167" fontId="0" fillId="0" borderId="0" xfId="0" applyNumberFormat="1"/>
    <xf numFmtId="1" fontId="0" fillId="0" borderId="0" xfId="0" applyNumberFormat="1"/>
    <xf numFmtId="167" fontId="0" fillId="2" borderId="0" xfId="0" applyNumberFormat="1" applyFill="1" applyAlignment="1">
      <alignment horizontal="left"/>
    </xf>
    <xf numFmtId="9" fontId="25" fillId="8" borderId="0" xfId="3" applyFont="1" applyFill="1" applyAlignment="1">
      <alignment horizontal="center" vertical="center"/>
    </xf>
    <xf numFmtId="0" fontId="28" fillId="0" borderId="0" xfId="0" applyFont="1" applyAlignment="1">
      <alignment vertical="center"/>
    </xf>
    <xf numFmtId="9" fontId="28" fillId="0" borderId="0" xfId="0" applyNumberFormat="1" applyFont="1" applyAlignment="1">
      <alignment horizontal="center" vertical="center"/>
    </xf>
    <xf numFmtId="49" fontId="8" fillId="13" borderId="6" xfId="0" applyNumberFormat="1" applyFont="1" applyFill="1" applyBorder="1" applyAlignment="1">
      <alignment horizontal="center" vertical="center"/>
    </xf>
    <xf numFmtId="49" fontId="8" fillId="0" borderId="6" xfId="0" applyNumberFormat="1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9" fontId="26" fillId="13" borderId="6" xfId="3" applyFont="1" applyFill="1" applyBorder="1" applyAlignment="1">
      <alignment horizontal="center" vertical="center"/>
    </xf>
    <xf numFmtId="0" fontId="25" fillId="13" borderId="6" xfId="0" applyFont="1" applyFill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9" fontId="25" fillId="13" borderId="12" xfId="3" applyFont="1" applyFill="1" applyBorder="1" applyAlignment="1">
      <alignment horizontal="center" vertical="center"/>
    </xf>
    <xf numFmtId="9" fontId="26" fillId="13" borderId="12" xfId="3" applyFont="1" applyFill="1" applyBorder="1" applyAlignment="1">
      <alignment horizontal="center" vertical="center"/>
    </xf>
    <xf numFmtId="1" fontId="26" fillId="13" borderId="12" xfId="0" applyNumberFormat="1" applyFont="1" applyFill="1" applyBorder="1" applyAlignment="1">
      <alignment horizontal="center" vertical="center"/>
    </xf>
    <xf numFmtId="0" fontId="38" fillId="12" borderId="0" xfId="0" applyFont="1" applyFill="1" applyAlignment="1">
      <alignment vertical="top" wrapText="1"/>
    </xf>
    <xf numFmtId="0" fontId="38" fillId="12" borderId="0" xfId="0" applyFont="1" applyFill="1" applyAlignment="1">
      <alignment vertical="center" wrapText="1"/>
    </xf>
    <xf numFmtId="0" fontId="39" fillId="12" borderId="0" xfId="0" applyFont="1" applyFill="1" applyAlignment="1">
      <alignment horizontal="center" vertical="top" wrapText="1"/>
    </xf>
    <xf numFmtId="0" fontId="39" fillId="12" borderId="0" xfId="0" applyFont="1" applyFill="1"/>
    <xf numFmtId="0" fontId="38" fillId="12" borderId="0" xfId="0" applyFont="1" applyFill="1"/>
    <xf numFmtId="0" fontId="40" fillId="12" borderId="0" xfId="0" applyFont="1" applyFill="1"/>
    <xf numFmtId="0" fontId="41" fillId="12" borderId="0" xfId="0" applyFont="1" applyFill="1"/>
    <xf numFmtId="0" fontId="40" fillId="12" borderId="0" xfId="0" applyFont="1" applyFill="1" applyAlignment="1">
      <alignment vertical="top" wrapText="1"/>
    </xf>
    <xf numFmtId="0" fontId="16" fillId="0" borderId="17" xfId="0" applyFont="1" applyBorder="1" applyAlignment="1">
      <alignment vertical="center" wrapText="1"/>
    </xf>
    <xf numFmtId="0" fontId="39" fillId="0" borderId="0" xfId="0" applyFont="1"/>
    <xf numFmtId="0" fontId="38" fillId="0" borderId="0" xfId="0" applyFont="1"/>
    <xf numFmtId="0" fontId="43" fillId="0" borderId="0" xfId="0" applyFont="1" applyAlignment="1">
      <alignment horizontal="center" vertical="center"/>
    </xf>
    <xf numFmtId="0" fontId="40" fillId="0" borderId="0" xfId="0" applyFont="1"/>
    <xf numFmtId="0" fontId="44" fillId="0" borderId="0" xfId="0" applyFont="1" applyAlignment="1">
      <alignment horizontal="center" vertic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 vertical="top" wrapText="1"/>
    </xf>
    <xf numFmtId="0" fontId="40" fillId="0" borderId="0" xfId="0" applyFont="1" applyAlignment="1">
      <alignment horizontal="center"/>
    </xf>
    <xf numFmtId="9" fontId="28" fillId="8" borderId="34" xfId="3" applyFont="1" applyFill="1" applyBorder="1" applyAlignment="1">
      <alignment horizontal="center" vertical="center"/>
    </xf>
    <xf numFmtId="1" fontId="16" fillId="0" borderId="35" xfId="0" applyNumberFormat="1" applyFont="1" applyBorder="1" applyAlignment="1">
      <alignment horizontal="center" vertical="center"/>
    </xf>
    <xf numFmtId="9" fontId="25" fillId="8" borderId="34" xfId="3" applyFont="1" applyFill="1" applyBorder="1" applyAlignment="1">
      <alignment horizontal="center" vertical="center"/>
    </xf>
    <xf numFmtId="0" fontId="3" fillId="0" borderId="16" xfId="0" applyFont="1" applyBorder="1" applyAlignment="1" applyProtection="1">
      <alignment vertical="center" wrapText="1"/>
      <protection locked="0"/>
    </xf>
    <xf numFmtId="0" fontId="26" fillId="0" borderId="18" xfId="0" applyFont="1" applyBorder="1" applyAlignment="1">
      <alignment horizontal="left" vertical="center"/>
    </xf>
    <xf numFmtId="0" fontId="25" fillId="13" borderId="9" xfId="0" applyFont="1" applyFill="1" applyBorder="1" applyAlignment="1">
      <alignment vertical="center"/>
    </xf>
    <xf numFmtId="49" fontId="8" fillId="13" borderId="42" xfId="0" applyNumberFormat="1" applyFont="1" applyFill="1" applyBorder="1" applyAlignment="1">
      <alignment horizontal="center" vertical="center"/>
    </xf>
    <xf numFmtId="1" fontId="26" fillId="13" borderId="9" xfId="0" applyNumberFormat="1" applyFont="1" applyFill="1" applyBorder="1" applyAlignment="1">
      <alignment horizontal="center" vertical="center"/>
    </xf>
    <xf numFmtId="9" fontId="26" fillId="13" borderId="11" xfId="3" applyFont="1" applyFill="1" applyBorder="1" applyAlignment="1">
      <alignment horizontal="center" vertical="center"/>
    </xf>
    <xf numFmtId="1" fontId="26" fillId="13" borderId="11" xfId="0" applyNumberFormat="1" applyFont="1" applyFill="1" applyBorder="1" applyAlignment="1">
      <alignment horizontal="center" vertical="center"/>
    </xf>
    <xf numFmtId="9" fontId="26" fillId="13" borderId="46" xfId="3" applyFont="1" applyFill="1" applyBorder="1" applyAlignment="1">
      <alignment horizontal="center" vertical="center"/>
    </xf>
    <xf numFmtId="0" fontId="25" fillId="13" borderId="48" xfId="0" applyFont="1" applyFill="1" applyBorder="1" applyAlignment="1">
      <alignment vertical="center"/>
    </xf>
    <xf numFmtId="0" fontId="26" fillId="0" borderId="7" xfId="0" applyFont="1" applyBorder="1" applyAlignment="1">
      <alignment vertical="center"/>
    </xf>
    <xf numFmtId="0" fontId="25" fillId="13" borderId="7" xfId="0" applyFont="1" applyFill="1" applyBorder="1" applyAlignment="1">
      <alignment vertical="center"/>
    </xf>
    <xf numFmtId="0" fontId="15" fillId="13" borderId="7" xfId="0" applyFont="1" applyFill="1" applyBorder="1" applyAlignment="1">
      <alignment vertical="center"/>
    </xf>
    <xf numFmtId="0" fontId="8" fillId="0" borderId="25" xfId="0" applyFont="1" applyBorder="1" applyAlignment="1">
      <alignment horizontal="center" vertical="center"/>
    </xf>
    <xf numFmtId="0" fontId="33" fillId="15" borderId="0" xfId="0" applyFont="1" applyFill="1" applyAlignment="1">
      <alignment horizontal="left"/>
    </xf>
    <xf numFmtId="0" fontId="42" fillId="15" borderId="0" xfId="0" applyFont="1" applyFill="1" applyAlignment="1">
      <alignment horizontal="left"/>
    </xf>
    <xf numFmtId="0" fontId="26" fillId="13" borderId="18" xfId="0" applyFont="1" applyFill="1" applyBorder="1" applyAlignment="1">
      <alignment horizontal="left" vertical="center"/>
    </xf>
    <xf numFmtId="9" fontId="28" fillId="0" borderId="0" xfId="3" applyFont="1" applyAlignment="1">
      <alignment horizontal="center" vertical="center"/>
    </xf>
    <xf numFmtId="0" fontId="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8" fillId="0" borderId="0" xfId="0" applyFont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49" fontId="8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39" fillId="6" borderId="0" xfId="0" applyFont="1" applyFill="1" applyAlignment="1">
      <alignment horizontal="left"/>
    </xf>
    <xf numFmtId="0" fontId="45" fillId="6" borderId="0" xfId="0" applyFont="1" applyFill="1" applyAlignment="1">
      <alignment horizontal="left"/>
    </xf>
    <xf numFmtId="0" fontId="34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9" fillId="0" borderId="0" xfId="0" applyFont="1" applyAlignment="1">
      <alignment horizontal="left"/>
    </xf>
    <xf numFmtId="0" fontId="0" fillId="0" borderId="0" xfId="0" applyAlignment="1">
      <alignment horizontal="left"/>
    </xf>
    <xf numFmtId="0" fontId="3" fillId="6" borderId="0" xfId="0" applyFont="1" applyFill="1" applyAlignment="1">
      <alignment horizontal="left"/>
    </xf>
    <xf numFmtId="0" fontId="26" fillId="0" borderId="0" xfId="0" applyFont="1" applyAlignment="1">
      <alignment horizontal="left" vertical="center"/>
    </xf>
    <xf numFmtId="0" fontId="26" fillId="0" borderId="47" xfId="0" applyFont="1" applyBorder="1" applyAlignment="1">
      <alignment horizontal="left" vertical="center"/>
    </xf>
    <xf numFmtId="0" fontId="0" fillId="16" borderId="0" xfId="0" applyFill="1"/>
    <xf numFmtId="0" fontId="9" fillId="16" borderId="0" xfId="0" applyFont="1" applyFill="1"/>
    <xf numFmtId="0" fontId="25" fillId="0" borderId="18" xfId="0" applyFont="1" applyBorder="1" applyAlignment="1">
      <alignment horizontal="left" vertical="center"/>
    </xf>
    <xf numFmtId="0" fontId="25" fillId="13" borderId="48" xfId="0" applyFont="1" applyFill="1" applyBorder="1" applyAlignment="1">
      <alignment horizontal="left" vertical="center"/>
    </xf>
    <xf numFmtId="0" fontId="25" fillId="13" borderId="18" xfId="0" applyFont="1" applyFill="1" applyBorder="1" applyAlignment="1">
      <alignment horizontal="left" vertical="center"/>
    </xf>
    <xf numFmtId="0" fontId="25" fillId="0" borderId="47" xfId="0" applyFont="1" applyBorder="1" applyAlignment="1">
      <alignment horizontal="left" vertical="center"/>
    </xf>
    <xf numFmtId="9" fontId="9" fillId="17" borderId="0" xfId="0" applyNumberFormat="1" applyFont="1" applyFill="1" applyAlignment="1">
      <alignment horizontal="center"/>
    </xf>
    <xf numFmtId="0" fontId="14" fillId="0" borderId="0" xfId="0" applyFont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164" fontId="14" fillId="2" borderId="16" xfId="0" applyNumberFormat="1" applyFont="1" applyFill="1" applyBorder="1" applyAlignment="1">
      <alignment horizontal="center" vertical="center"/>
    </xf>
    <xf numFmtId="1" fontId="6" fillId="0" borderId="0" xfId="3" applyNumberFormat="1" applyFont="1" applyAlignment="1">
      <alignment horizontal="center" vertical="center"/>
    </xf>
    <xf numFmtId="0" fontId="53" fillId="2" borderId="0" xfId="0" applyFont="1" applyFill="1" applyAlignment="1">
      <alignment vertical="top" wrapText="1"/>
    </xf>
    <xf numFmtId="0" fontId="54" fillId="2" borderId="0" xfId="0" applyFont="1" applyFill="1"/>
    <xf numFmtId="0" fontId="55" fillId="2" borderId="0" xfId="0" applyFont="1" applyFill="1" applyAlignment="1">
      <alignment horizontal="center"/>
    </xf>
    <xf numFmtId="0" fontId="55" fillId="2" borderId="0" xfId="0" applyFont="1" applyFill="1"/>
    <xf numFmtId="49" fontId="2" fillId="0" borderId="1" xfId="0" applyNumberFormat="1" applyFont="1" applyBorder="1" applyAlignment="1">
      <alignment horizontal="center"/>
    </xf>
    <xf numFmtId="9" fontId="2" fillId="0" borderId="1" xfId="0" applyNumberFormat="1" applyFont="1" applyBorder="1" applyAlignment="1">
      <alignment horizontal="center"/>
    </xf>
    <xf numFmtId="20" fontId="2" fillId="0" borderId="1" xfId="0" applyNumberFormat="1" applyFont="1" applyBorder="1" applyAlignment="1">
      <alignment horizontal="center"/>
    </xf>
    <xf numFmtId="9" fontId="0" fillId="0" borderId="38" xfId="3" applyFont="1" applyBorder="1" applyAlignment="1">
      <alignment horizontal="center"/>
    </xf>
    <xf numFmtId="0" fontId="18" fillId="17" borderId="8" xfId="0" applyFont="1" applyFill="1" applyBorder="1"/>
    <xf numFmtId="0" fontId="19" fillId="17" borderId="8" xfId="0" applyFont="1" applyFill="1" applyBorder="1"/>
    <xf numFmtId="9" fontId="18" fillId="17" borderId="8" xfId="3" applyFont="1" applyFill="1" applyBorder="1"/>
    <xf numFmtId="164" fontId="9" fillId="0" borderId="0" xfId="0" applyNumberFormat="1" applyFont="1" applyAlignment="1">
      <alignment horizontal="center"/>
    </xf>
    <xf numFmtId="0" fontId="26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1" fontId="26" fillId="0" borderId="0" xfId="0" applyNumberFormat="1" applyFont="1" applyAlignment="1">
      <alignment horizontal="center" vertical="center"/>
    </xf>
    <xf numFmtId="9" fontId="25" fillId="13" borderId="0" xfId="3" applyFont="1" applyFill="1" applyAlignment="1">
      <alignment horizontal="center" vertical="center"/>
    </xf>
    <xf numFmtId="9" fontId="26" fillId="0" borderId="0" xfId="3" applyFont="1" applyAlignment="1">
      <alignment horizontal="center" vertical="center"/>
    </xf>
    <xf numFmtId="0" fontId="25" fillId="0" borderId="0" xfId="0" applyFont="1" applyAlignment="1">
      <alignment horizontal="left" vertical="center"/>
    </xf>
    <xf numFmtId="0" fontId="1" fillId="0" borderId="0" xfId="0" applyFont="1" applyProtection="1">
      <protection locked="0"/>
    </xf>
    <xf numFmtId="49" fontId="1" fillId="0" borderId="8" xfId="0" applyNumberFormat="1" applyFont="1" applyBorder="1" applyAlignment="1" applyProtection="1">
      <alignment horizontal="center"/>
      <protection locked="0"/>
    </xf>
    <xf numFmtId="0" fontId="1" fillId="7" borderId="8" xfId="5" applyFill="1" applyBorder="1" applyAlignment="1" applyProtection="1">
      <alignment horizontal="center"/>
      <protection locked="0"/>
    </xf>
    <xf numFmtId="0" fontId="1" fillId="7" borderId="24" xfId="5" applyFill="1" applyBorder="1" applyAlignment="1" applyProtection="1">
      <alignment horizontal="center"/>
      <protection locked="0"/>
    </xf>
    <xf numFmtId="0" fontId="1" fillId="7" borderId="27" xfId="5" applyFill="1" applyBorder="1" applyAlignment="1" applyProtection="1">
      <alignment horizontal="center"/>
      <protection locked="0"/>
    </xf>
    <xf numFmtId="0" fontId="1" fillId="7" borderId="39" xfId="5" applyFill="1" applyBorder="1" applyAlignment="1" applyProtection="1">
      <alignment horizontal="center"/>
      <protection locked="0"/>
    </xf>
    <xf numFmtId="0" fontId="1" fillId="7" borderId="41" xfId="5" applyFill="1" applyBorder="1" applyAlignment="1" applyProtection="1">
      <alignment horizontal="center"/>
      <protection locked="0"/>
    </xf>
    <xf numFmtId="0" fontId="1" fillId="7" borderId="10" xfId="5" applyFill="1" applyBorder="1" applyAlignment="1" applyProtection="1">
      <alignment horizontal="center"/>
      <protection locked="0"/>
    </xf>
    <xf numFmtId="0" fontId="1" fillId="7" borderId="6" xfId="5" applyFill="1" applyBorder="1" applyAlignment="1" applyProtection="1">
      <alignment horizontal="center"/>
      <protection locked="0"/>
    </xf>
    <xf numFmtId="0" fontId="1" fillId="7" borderId="40" xfId="5" applyFill="1" applyBorder="1" applyAlignment="1" applyProtection="1">
      <alignment horizontal="center"/>
      <protection locked="0"/>
    </xf>
    <xf numFmtId="0" fontId="1" fillId="7" borderId="42" xfId="5" applyFill="1" applyBorder="1" applyAlignment="1" applyProtection="1">
      <alignment horizontal="center"/>
      <protection locked="0"/>
    </xf>
    <xf numFmtId="0" fontId="1" fillId="7" borderId="7" xfId="5" applyFill="1" applyBorder="1" applyAlignment="1" applyProtection="1">
      <alignment horizontal="center"/>
      <protection locked="0"/>
    </xf>
    <xf numFmtId="0" fontId="18" fillId="0" borderId="24" xfId="0" applyFont="1" applyBorder="1"/>
    <xf numFmtId="0" fontId="18" fillId="0" borderId="8" xfId="0" applyFont="1" applyBorder="1"/>
    <xf numFmtId="0" fontId="18" fillId="5" borderId="7" xfId="0" applyFont="1" applyFill="1" applyBorder="1" applyAlignment="1">
      <alignment horizontal="right"/>
    </xf>
    <xf numFmtId="0" fontId="18" fillId="5" borderId="8" xfId="0" applyFont="1" applyFill="1" applyBorder="1" applyAlignment="1">
      <alignment horizontal="center"/>
    </xf>
    <xf numFmtId="0" fontId="18" fillId="7" borderId="7" xfId="0" applyFont="1" applyFill="1" applyBorder="1"/>
    <xf numFmtId="0" fontId="2" fillId="0" borderId="4" xfId="0" applyFont="1" applyBorder="1" applyAlignment="1">
      <alignment horizontal="center"/>
    </xf>
    <xf numFmtId="49" fontId="1" fillId="0" borderId="4" xfId="0" applyNumberFormat="1" applyFont="1" applyBorder="1" applyAlignment="1">
      <alignment horizontal="center"/>
    </xf>
    <xf numFmtId="0" fontId="18" fillId="12" borderId="8" xfId="0" applyFont="1" applyFill="1" applyBorder="1"/>
    <xf numFmtId="0" fontId="19" fillId="13" borderId="8" xfId="0" applyFont="1" applyFill="1" applyBorder="1" applyAlignment="1">
      <alignment horizontal="center"/>
    </xf>
    <xf numFmtId="9" fontId="19" fillId="13" borderId="12" xfId="3" applyFont="1" applyFill="1" applyBorder="1"/>
    <xf numFmtId="9" fontId="18" fillId="14" borderId="12" xfId="3" applyFont="1" applyFill="1" applyBorder="1"/>
    <xf numFmtId="9" fontId="18" fillId="13" borderId="12" xfId="3" applyFont="1" applyFill="1" applyBorder="1"/>
    <xf numFmtId="1" fontId="2" fillId="0" borderId="1" xfId="3" applyNumberFormat="1" applyFont="1" applyBorder="1" applyAlignment="1">
      <alignment horizontal="center"/>
    </xf>
    <xf numFmtId="164" fontId="9" fillId="0" borderId="0" xfId="0" applyNumberFormat="1" applyFont="1"/>
    <xf numFmtId="0" fontId="56" fillId="5" borderId="7" xfId="0" applyFont="1" applyFill="1" applyBorder="1" applyAlignment="1">
      <alignment vertical="top" wrapText="1"/>
    </xf>
    <xf numFmtId="0" fontId="18" fillId="0" borderId="4" xfId="0" applyFont="1" applyBorder="1" applyAlignment="1">
      <alignment horizontal="center"/>
    </xf>
    <xf numFmtId="0" fontId="18" fillId="5" borderId="52" xfId="0" applyFont="1" applyFill="1" applyBorder="1" applyAlignment="1">
      <alignment horizontal="center"/>
    </xf>
    <xf numFmtId="1" fontId="18" fillId="5" borderId="12" xfId="0" applyNumberFormat="1" applyFont="1" applyFill="1" applyBorder="1" applyAlignment="1">
      <alignment horizontal="center"/>
    </xf>
    <xf numFmtId="0" fontId="18" fillId="5" borderId="12" xfId="0" applyFont="1" applyFill="1" applyBorder="1" applyAlignment="1">
      <alignment horizontal="center"/>
    </xf>
    <xf numFmtId="0" fontId="18" fillId="5" borderId="15" xfId="0" applyFont="1" applyFill="1" applyBorder="1" applyAlignment="1">
      <alignment horizontal="center"/>
    </xf>
    <xf numFmtId="0" fontId="19" fillId="5" borderId="12" xfId="0" applyFont="1" applyFill="1" applyBorder="1" applyAlignment="1">
      <alignment horizontal="center"/>
    </xf>
    <xf numFmtId="1" fontId="18" fillId="17" borderId="8" xfId="0" applyNumberFormat="1" applyFont="1" applyFill="1" applyBorder="1" applyAlignment="1">
      <alignment horizontal="center"/>
    </xf>
    <xf numFmtId="0" fontId="14" fillId="2" borderId="29" xfId="0" applyFont="1" applyFill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1" fontId="0" fillId="2" borderId="0" xfId="0" applyNumberFormat="1" applyFill="1"/>
    <xf numFmtId="0" fontId="18" fillId="13" borderId="7" xfId="0" applyFont="1" applyFill="1" applyBorder="1"/>
    <xf numFmtId="0" fontId="18" fillId="13" borderId="8" xfId="0" applyFont="1" applyFill="1" applyBorder="1"/>
    <xf numFmtId="0" fontId="18" fillId="13" borderId="24" xfId="0" applyFont="1" applyFill="1" applyBorder="1"/>
    <xf numFmtId="9" fontId="18" fillId="0" borderId="8" xfId="3" applyFont="1" applyBorder="1"/>
    <xf numFmtId="9" fontId="26" fillId="0" borderId="45" xfId="3" applyFont="1" applyBorder="1" applyAlignment="1">
      <alignment horizontal="center" vertical="center"/>
    </xf>
    <xf numFmtId="9" fontId="26" fillId="13" borderId="45" xfId="3" applyFont="1" applyFill="1" applyBorder="1" applyAlignment="1">
      <alignment horizontal="center" vertical="center"/>
    </xf>
    <xf numFmtId="0" fontId="3" fillId="13" borderId="0" xfId="0" applyFont="1" applyFill="1"/>
    <xf numFmtId="1" fontId="43" fillId="0" borderId="0" xfId="0" applyNumberFormat="1" applyFont="1" applyAlignment="1">
      <alignment horizontal="center" vertical="center"/>
    </xf>
    <xf numFmtId="0" fontId="1" fillId="0" borderId="18" xfId="0" applyFont="1" applyBorder="1" applyAlignment="1">
      <alignment horizontal="left"/>
    </xf>
    <xf numFmtId="0" fontId="1" fillId="0" borderId="47" xfId="0" applyFont="1" applyBorder="1" applyAlignment="1">
      <alignment horizontal="left"/>
    </xf>
    <xf numFmtId="0" fontId="1" fillId="0" borderId="43" xfId="0" applyFont="1" applyBorder="1" applyAlignment="1">
      <alignment horizontal="left"/>
    </xf>
    <xf numFmtId="0" fontId="1" fillId="0" borderId="3" xfId="0" applyFont="1" applyBorder="1"/>
    <xf numFmtId="0" fontId="1" fillId="0" borderId="45" xfId="0" applyFont="1" applyBorder="1" applyAlignment="1">
      <alignment horizontal="center"/>
    </xf>
    <xf numFmtId="0" fontId="1" fillId="0" borderId="51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1" fillId="8" borderId="31" xfId="0" applyFont="1" applyFill="1" applyBorder="1" applyAlignment="1">
      <alignment horizontal="center" vertical="top" wrapText="1"/>
    </xf>
    <xf numFmtId="0" fontId="1" fillId="8" borderId="22" xfId="0" applyFont="1" applyFill="1" applyBorder="1" applyAlignment="1">
      <alignment horizontal="center" vertical="top" wrapText="1"/>
    </xf>
    <xf numFmtId="0" fontId="1" fillId="8" borderId="2" xfId="0" applyFont="1" applyFill="1" applyBorder="1" applyAlignment="1">
      <alignment horizontal="center" vertical="top" wrapText="1"/>
    </xf>
    <xf numFmtId="0" fontId="1" fillId="2" borderId="31" xfId="0" applyFont="1" applyFill="1" applyBorder="1" applyAlignment="1">
      <alignment horizontal="center" vertical="top" wrapText="1"/>
    </xf>
    <xf numFmtId="0" fontId="1" fillId="2" borderId="22" xfId="0" applyFont="1" applyFill="1" applyBorder="1" applyAlignment="1">
      <alignment horizontal="center" vertical="top" wrapText="1"/>
    </xf>
    <xf numFmtId="0" fontId="1" fillId="0" borderId="30" xfId="0" applyFont="1" applyBorder="1" applyAlignment="1">
      <alignment horizontal="center" vertical="top" wrapText="1"/>
    </xf>
    <xf numFmtId="0" fontId="3" fillId="0" borderId="1" xfId="0" applyFont="1" applyBorder="1"/>
    <xf numFmtId="0" fontId="1" fillId="8" borderId="7" xfId="0" applyFont="1" applyFill="1" applyBorder="1" applyAlignment="1">
      <alignment horizontal="center"/>
    </xf>
    <xf numFmtId="9" fontId="4" fillId="8" borderId="12" xfId="3" applyFont="1" applyFill="1" applyBorder="1" applyAlignment="1">
      <alignment horizontal="center"/>
    </xf>
    <xf numFmtId="9" fontId="4" fillId="8" borderId="45" xfId="3" applyFont="1" applyFill="1" applyBorder="1" applyAlignment="1">
      <alignment horizontal="center"/>
    </xf>
    <xf numFmtId="9" fontId="1" fillId="0" borderId="21" xfId="3" applyBorder="1" applyAlignment="1">
      <alignment horizontal="center"/>
    </xf>
    <xf numFmtId="9" fontId="1" fillId="0" borderId="57" xfId="3" applyBorder="1" applyAlignment="1">
      <alignment horizontal="center"/>
    </xf>
    <xf numFmtId="9" fontId="4" fillId="2" borderId="12" xfId="3" applyFont="1" applyFill="1" applyBorder="1" applyAlignment="1">
      <alignment horizontal="center"/>
    </xf>
    <xf numFmtId="9" fontId="4" fillId="2" borderId="20" xfId="3" applyFont="1" applyFill="1" applyBorder="1" applyAlignment="1">
      <alignment horizontal="center"/>
    </xf>
    <xf numFmtId="0" fontId="1" fillId="8" borderId="36" xfId="0" applyFont="1" applyFill="1" applyBorder="1" applyAlignment="1">
      <alignment horizontal="center"/>
    </xf>
    <xf numFmtId="9" fontId="4" fillId="8" borderId="52" xfId="3" applyFont="1" applyFill="1" applyBorder="1" applyAlignment="1">
      <alignment horizontal="center"/>
    </xf>
    <xf numFmtId="9" fontId="4" fillId="8" borderId="44" xfId="3" applyFont="1" applyFill="1" applyBorder="1" applyAlignment="1">
      <alignment horizontal="center"/>
    </xf>
    <xf numFmtId="9" fontId="4" fillId="2" borderId="52" xfId="3" applyFont="1" applyFill="1" applyBorder="1" applyAlignment="1">
      <alignment horizontal="center"/>
    </xf>
    <xf numFmtId="9" fontId="1" fillId="0" borderId="38" xfId="3" applyBorder="1" applyAlignment="1">
      <alignment horizontal="center"/>
    </xf>
    <xf numFmtId="0" fontId="1" fillId="8" borderId="13" xfId="0" applyFont="1" applyFill="1" applyBorder="1" applyAlignment="1">
      <alignment horizontal="center"/>
    </xf>
    <xf numFmtId="9" fontId="4" fillId="8" borderId="15" xfId="3" applyFont="1" applyFill="1" applyBorder="1" applyAlignment="1">
      <alignment horizontal="center"/>
    </xf>
    <xf numFmtId="9" fontId="4" fillId="8" borderId="51" xfId="3" applyFont="1" applyFill="1" applyBorder="1" applyAlignment="1">
      <alignment horizontal="center"/>
    </xf>
    <xf numFmtId="9" fontId="4" fillId="2" borderId="15" xfId="3" applyFont="1" applyFill="1" applyBorder="1" applyAlignment="1">
      <alignment horizontal="center"/>
    </xf>
    <xf numFmtId="0" fontId="1" fillId="8" borderId="37" xfId="0" applyFont="1" applyFill="1" applyBorder="1" applyAlignment="1">
      <alignment horizontal="center"/>
    </xf>
    <xf numFmtId="9" fontId="4" fillId="8" borderId="33" xfId="3" applyFont="1" applyFill="1" applyBorder="1" applyAlignment="1">
      <alignment horizontal="center"/>
    </xf>
    <xf numFmtId="0" fontId="1" fillId="8" borderId="35" xfId="0" applyFont="1" applyFill="1" applyBorder="1" applyAlignment="1">
      <alignment horizontal="center"/>
    </xf>
    <xf numFmtId="9" fontId="4" fillId="8" borderId="34" xfId="3" applyFont="1" applyFill="1" applyBorder="1" applyAlignment="1">
      <alignment horizontal="center"/>
    </xf>
    <xf numFmtId="0" fontId="1" fillId="0" borderId="30" xfId="0" applyFont="1" applyBorder="1"/>
    <xf numFmtId="0" fontId="0" fillId="0" borderId="1" xfId="0" applyBorder="1"/>
    <xf numFmtId="9" fontId="4" fillId="8" borderId="19" xfId="3" applyFont="1" applyFill="1" applyBorder="1" applyAlignment="1">
      <alignment horizontal="center"/>
    </xf>
    <xf numFmtId="9" fontId="25" fillId="0" borderId="0" xfId="3" applyFont="1" applyAlignment="1">
      <alignment horizontal="center" vertical="center"/>
    </xf>
    <xf numFmtId="0" fontId="3" fillId="13" borderId="0" xfId="0" applyFont="1" applyFill="1" applyAlignment="1">
      <alignment horizontal="center"/>
    </xf>
    <xf numFmtId="166" fontId="3" fillId="13" borderId="0" xfId="0" applyNumberFormat="1" applyFont="1" applyFill="1" applyAlignment="1">
      <alignment horizontal="center" vertical="center"/>
    </xf>
    <xf numFmtId="0" fontId="8" fillId="13" borderId="0" xfId="0" applyFont="1" applyFill="1" applyAlignment="1">
      <alignment horizontal="center" vertical="center" wrapText="1"/>
    </xf>
    <xf numFmtId="9" fontId="26" fillId="13" borderId="0" xfId="3" applyFont="1" applyFill="1" applyAlignment="1">
      <alignment horizontal="center" vertical="center"/>
    </xf>
    <xf numFmtId="0" fontId="14" fillId="2" borderId="28" xfId="0" applyFont="1" applyFill="1" applyBorder="1" applyAlignment="1">
      <alignment horizontal="center"/>
    </xf>
    <xf numFmtId="0" fontId="1" fillId="7" borderId="9" xfId="5" applyFill="1" applyBorder="1" applyAlignment="1" applyProtection="1">
      <alignment horizontal="center"/>
      <protection locked="0"/>
    </xf>
    <xf numFmtId="0" fontId="1" fillId="7" borderId="11" xfId="5" applyFill="1" applyBorder="1" applyAlignment="1" applyProtection="1">
      <alignment horizontal="center"/>
      <protection locked="0"/>
    </xf>
    <xf numFmtId="0" fontId="1" fillId="7" borderId="12" xfId="5" applyFill="1" applyBorder="1" applyAlignment="1" applyProtection="1">
      <alignment horizontal="center"/>
      <protection locked="0"/>
    </xf>
    <xf numFmtId="164" fontId="14" fillId="2" borderId="0" xfId="0" applyNumberFormat="1" applyFont="1" applyFill="1" applyAlignment="1">
      <alignment horizontal="center"/>
    </xf>
    <xf numFmtId="164" fontId="26" fillId="13" borderId="7" xfId="0" applyNumberFormat="1" applyFont="1" applyFill="1" applyBorder="1" applyAlignment="1">
      <alignment horizontal="center" vertical="center"/>
    </xf>
    <xf numFmtId="164" fontId="26" fillId="0" borderId="13" xfId="0" applyNumberFormat="1" applyFont="1" applyBorder="1" applyAlignment="1">
      <alignment horizontal="center" vertical="center"/>
    </xf>
    <xf numFmtId="164" fontId="26" fillId="0" borderId="0" xfId="0" applyNumberFormat="1" applyFont="1" applyAlignment="1">
      <alignment horizontal="center" vertical="center"/>
    </xf>
    <xf numFmtId="164" fontId="28" fillId="0" borderId="35" xfId="0" applyNumberFormat="1" applyFont="1" applyBorder="1" applyAlignment="1">
      <alignment horizontal="center" vertical="center"/>
    </xf>
    <xf numFmtId="0" fontId="58" fillId="9" borderId="0" xfId="0" applyFont="1" applyFill="1"/>
    <xf numFmtId="0" fontId="59" fillId="9" borderId="0" xfId="0" applyFont="1" applyFill="1"/>
    <xf numFmtId="14" fontId="3" fillId="0" borderId="0" xfId="0" applyNumberFormat="1" applyFont="1" applyAlignment="1">
      <alignment horizontal="left"/>
    </xf>
    <xf numFmtId="1" fontId="26" fillId="0" borderId="35" xfId="0" applyNumberFormat="1" applyFont="1" applyBorder="1" applyAlignment="1">
      <alignment horizontal="center" vertical="center"/>
    </xf>
    <xf numFmtId="0" fontId="26" fillId="0" borderId="13" xfId="0" applyFont="1" applyBorder="1" applyAlignment="1">
      <alignment vertical="center"/>
    </xf>
    <xf numFmtId="9" fontId="25" fillId="13" borderId="4" xfId="3" applyFont="1" applyFill="1" applyBorder="1" applyAlignment="1">
      <alignment horizontal="center" vertical="center"/>
    </xf>
    <xf numFmtId="9" fontId="26" fillId="0" borderId="51" xfId="3" applyFont="1" applyBorder="1" applyAlignment="1">
      <alignment horizontal="center" vertical="center"/>
    </xf>
    <xf numFmtId="9" fontId="15" fillId="0" borderId="0" xfId="3" applyFont="1" applyAlignment="1">
      <alignment horizontal="center" vertical="center"/>
    </xf>
    <xf numFmtId="9" fontId="4" fillId="0" borderId="30" xfId="3" applyFont="1" applyBorder="1" applyAlignment="1">
      <alignment horizontal="center"/>
    </xf>
    <xf numFmtId="9" fontId="4" fillId="0" borderId="3" xfId="3" applyFont="1" applyBorder="1" applyAlignment="1">
      <alignment horizontal="center"/>
    </xf>
    <xf numFmtId="9" fontId="3" fillId="0" borderId="30" xfId="3" applyFont="1" applyBorder="1" applyAlignment="1">
      <alignment horizontal="center"/>
    </xf>
    <xf numFmtId="9" fontId="8" fillId="0" borderId="21" xfId="0" applyNumberFormat="1" applyFont="1" applyBorder="1" applyAlignment="1">
      <alignment horizontal="center"/>
    </xf>
    <xf numFmtId="9" fontId="8" fillId="0" borderId="3" xfId="0" applyNumberFormat="1" applyFont="1" applyBorder="1" applyAlignment="1">
      <alignment horizontal="center"/>
    </xf>
    <xf numFmtId="9" fontId="25" fillId="8" borderId="19" xfId="3" applyFont="1" applyFill="1" applyBorder="1" applyAlignment="1">
      <alignment horizontal="center" vertical="center"/>
    </xf>
    <xf numFmtId="164" fontId="15" fillId="0" borderId="3" xfId="0" applyNumberFormat="1" applyFont="1" applyBorder="1" applyAlignment="1">
      <alignment horizontal="center" vertical="center"/>
    </xf>
    <xf numFmtId="9" fontId="0" fillId="0" borderId="28" xfId="0" applyNumberFormat="1" applyBorder="1" applyAlignment="1">
      <alignment horizontal="center"/>
    </xf>
    <xf numFmtId="9" fontId="0" fillId="0" borderId="0" xfId="0" applyNumberFormat="1" applyAlignment="1">
      <alignment horizontal="center"/>
    </xf>
    <xf numFmtId="0" fontId="2" fillId="16" borderId="0" xfId="0" applyFont="1" applyFill="1"/>
    <xf numFmtId="0" fontId="4" fillId="0" borderId="4" xfId="0" applyFont="1" applyBorder="1"/>
    <xf numFmtId="0" fontId="4" fillId="0" borderId="4" xfId="0" applyFont="1" applyBorder="1" applyAlignment="1">
      <alignment horizontal="left"/>
    </xf>
    <xf numFmtId="0" fontId="3" fillId="0" borderId="4" xfId="0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46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8" fillId="0" borderId="0" xfId="0" applyFont="1" applyAlignment="1">
      <alignment horizontal="left"/>
    </xf>
    <xf numFmtId="0" fontId="46" fillId="0" borderId="0" xfId="0" applyFont="1" applyAlignment="1">
      <alignment horizontal="left" vertical="top" wrapText="1"/>
    </xf>
    <xf numFmtId="0" fontId="47" fillId="0" borderId="0" xfId="0" applyFont="1" applyAlignment="1">
      <alignment horizontal="left" vertical="top" wrapText="1"/>
    </xf>
    <xf numFmtId="0" fontId="48" fillId="0" borderId="0" xfId="0" applyFont="1" applyAlignment="1">
      <alignment horizontal="left" vertical="top" wrapText="1"/>
    </xf>
    <xf numFmtId="49" fontId="46" fillId="0" borderId="0" xfId="0" applyNumberFormat="1" applyFont="1" applyAlignment="1">
      <alignment horizontal="left"/>
    </xf>
    <xf numFmtId="0" fontId="47" fillId="15" borderId="0" xfId="0" applyFont="1" applyFill="1" applyAlignment="1">
      <alignment horizontal="left"/>
    </xf>
    <xf numFmtId="0" fontId="48" fillId="15" borderId="0" xfId="0" applyFont="1" applyFill="1" applyAlignment="1">
      <alignment horizontal="left"/>
    </xf>
    <xf numFmtId="0" fontId="47" fillId="6" borderId="0" xfId="0" applyFont="1" applyFill="1" applyAlignment="1">
      <alignment horizontal="left"/>
    </xf>
    <xf numFmtId="0" fontId="46" fillId="6" borderId="0" xfId="0" applyFont="1" applyFill="1" applyAlignment="1">
      <alignment horizontal="left"/>
    </xf>
    <xf numFmtId="0" fontId="49" fillId="0" borderId="0" xfId="0" applyFont="1" applyAlignment="1">
      <alignment horizontal="left"/>
    </xf>
    <xf numFmtId="0" fontId="1" fillId="16" borderId="7" xfId="0" applyFont="1" applyFill="1" applyBorder="1" applyAlignment="1">
      <alignment horizontal="center"/>
    </xf>
    <xf numFmtId="0" fontId="1" fillId="16" borderId="13" xfId="0" applyFont="1" applyFill="1" applyBorder="1" applyAlignment="1">
      <alignment horizontal="center"/>
    </xf>
    <xf numFmtId="0" fontId="1" fillId="16" borderId="36" xfId="0" applyFont="1" applyFill="1" applyBorder="1" applyAlignment="1">
      <alignment horizontal="center"/>
    </xf>
    <xf numFmtId="0" fontId="0" fillId="0" borderId="35" xfId="0" applyBorder="1"/>
    <xf numFmtId="9" fontId="4" fillId="2" borderId="34" xfId="3" applyFont="1" applyFill="1" applyBorder="1" applyAlignment="1">
      <alignment horizontal="center"/>
    </xf>
    <xf numFmtId="164" fontId="26" fillId="0" borderId="35" xfId="0" applyNumberFormat="1" applyFont="1" applyBorder="1" applyAlignment="1">
      <alignment horizontal="center" vertical="center"/>
    </xf>
    <xf numFmtId="164" fontId="16" fillId="0" borderId="35" xfId="0" applyNumberFormat="1" applyFont="1" applyBorder="1" applyAlignment="1">
      <alignment horizontal="center" vertical="center"/>
    </xf>
    <xf numFmtId="0" fontId="1" fillId="7" borderId="13" xfId="0" applyFont="1" applyFill="1" applyBorder="1" applyAlignment="1" applyProtection="1">
      <alignment horizontal="center"/>
      <protection locked="0"/>
    </xf>
    <xf numFmtId="0" fontId="1" fillId="7" borderId="14" xfId="0" applyFont="1" applyFill="1" applyBorder="1" applyAlignment="1" applyProtection="1">
      <alignment horizontal="center"/>
      <protection locked="0"/>
    </xf>
    <xf numFmtId="0" fontId="1" fillId="7" borderId="15" xfId="0" applyFont="1" applyFill="1" applyBorder="1" applyAlignment="1" applyProtection="1">
      <alignment horizontal="center"/>
      <protection locked="0"/>
    </xf>
    <xf numFmtId="164" fontId="14" fillId="2" borderId="29" xfId="0" applyNumberFormat="1" applyFont="1" applyFill="1" applyBorder="1" applyAlignment="1">
      <alignment horizontal="center"/>
    </xf>
    <xf numFmtId="164" fontId="14" fillId="2" borderId="16" xfId="0" applyNumberFormat="1" applyFont="1" applyFill="1" applyBorder="1" applyAlignment="1">
      <alignment horizontal="center"/>
    </xf>
    <xf numFmtId="1" fontId="14" fillId="2" borderId="0" xfId="0" applyNumberFormat="1" applyFont="1" applyFill="1" applyAlignment="1">
      <alignment horizontal="center"/>
    </xf>
    <xf numFmtId="164" fontId="14" fillId="2" borderId="5" xfId="0" applyNumberFormat="1" applyFont="1" applyFill="1" applyBorder="1" applyAlignment="1">
      <alignment horizontal="center"/>
    </xf>
    <xf numFmtId="0" fontId="1" fillId="7" borderId="14" xfId="5" applyFill="1" applyBorder="1" applyAlignment="1" applyProtection="1">
      <alignment horizontal="center"/>
      <protection locked="0"/>
    </xf>
    <xf numFmtId="0" fontId="1" fillId="7" borderId="25" xfId="5" applyFill="1" applyBorder="1" applyAlignment="1" applyProtection="1">
      <alignment horizontal="center"/>
      <protection locked="0"/>
    </xf>
    <xf numFmtId="0" fontId="14" fillId="2" borderId="5" xfId="0" applyFont="1" applyFill="1" applyBorder="1" applyAlignment="1">
      <alignment horizontal="center"/>
    </xf>
    <xf numFmtId="0" fontId="14" fillId="2" borderId="32" xfId="0" applyFont="1" applyFill="1" applyBorder="1" applyAlignment="1">
      <alignment horizontal="center"/>
    </xf>
    <xf numFmtId="164" fontId="14" fillId="2" borderId="32" xfId="0" applyNumberFormat="1" applyFont="1" applyFill="1" applyBorder="1" applyAlignment="1">
      <alignment horizontal="center"/>
    </xf>
    <xf numFmtId="164" fontId="14" fillId="2" borderId="4" xfId="0" applyNumberFormat="1" applyFont="1" applyFill="1" applyBorder="1" applyAlignment="1">
      <alignment horizontal="center"/>
    </xf>
    <xf numFmtId="1" fontId="14" fillId="2" borderId="4" xfId="0" applyNumberFormat="1" applyFont="1" applyFill="1" applyBorder="1" applyAlignment="1">
      <alignment horizontal="center"/>
    </xf>
    <xf numFmtId="0" fontId="14" fillId="2" borderId="4" xfId="0" applyFont="1" applyFill="1" applyBorder="1" applyAlignment="1">
      <alignment horizontal="center"/>
    </xf>
    <xf numFmtId="0" fontId="14" fillId="2" borderId="20" xfId="0" applyFont="1" applyFill="1" applyBorder="1" applyAlignment="1">
      <alignment horizontal="center"/>
    </xf>
    <xf numFmtId="0" fontId="1" fillId="7" borderId="13" xfId="5" applyFill="1" applyBorder="1" applyAlignment="1" applyProtection="1">
      <alignment horizontal="center"/>
      <protection locked="0"/>
    </xf>
    <xf numFmtId="0" fontId="1" fillId="7" borderId="15" xfId="5" applyFill="1" applyBorder="1" applyAlignment="1" applyProtection="1">
      <alignment horizontal="center"/>
      <protection locked="0"/>
    </xf>
    <xf numFmtId="9" fontId="11" fillId="0" borderId="20" xfId="0" applyNumberFormat="1" applyFont="1" applyBorder="1" applyAlignment="1">
      <alignment horizontal="center" wrapText="1"/>
    </xf>
    <xf numFmtId="9" fontId="11" fillId="0" borderId="30" xfId="0" applyNumberFormat="1" applyFont="1" applyBorder="1" applyAlignment="1">
      <alignment horizontal="center" wrapText="1"/>
    </xf>
    <xf numFmtId="0" fontId="13" fillId="0" borderId="31" xfId="0" applyFont="1" applyBorder="1" applyAlignment="1">
      <alignment horizontal="center"/>
    </xf>
    <xf numFmtId="9" fontId="11" fillId="0" borderId="5" xfId="0" applyNumberFormat="1" applyFont="1" applyBorder="1" applyAlignment="1">
      <alignment horizontal="center" wrapText="1"/>
    </xf>
    <xf numFmtId="9" fontId="4" fillId="0" borderId="5" xfId="3" applyFont="1" applyBorder="1" applyAlignment="1">
      <alignment horizontal="center"/>
    </xf>
    <xf numFmtId="0" fontId="4" fillId="0" borderId="17" xfId="0" applyFont="1" applyBorder="1" applyAlignment="1">
      <alignment horizontal="center" vertical="center" wrapText="1"/>
    </xf>
    <xf numFmtId="0" fontId="3" fillId="3" borderId="4" xfId="0" applyFont="1" applyFill="1" applyBorder="1"/>
    <xf numFmtId="164" fontId="1" fillId="8" borderId="35" xfId="0" applyNumberFormat="1" applyFont="1" applyFill="1" applyBorder="1" applyAlignment="1">
      <alignment horizontal="center"/>
    </xf>
    <xf numFmtId="164" fontId="9" fillId="0" borderId="4" xfId="0" applyNumberFormat="1" applyFont="1" applyBorder="1"/>
    <xf numFmtId="49" fontId="0" fillId="0" borderId="0" xfId="0" applyNumberFormat="1" applyProtection="1">
      <protection locked="0"/>
    </xf>
    <xf numFmtId="0" fontId="9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34" fillId="0" borderId="0" xfId="0" applyFont="1" applyAlignment="1" applyProtection="1">
      <alignment horizontal="left"/>
      <protection locked="0"/>
    </xf>
    <xf numFmtId="0" fontId="8" fillId="0" borderId="33" xfId="0" applyFont="1" applyBorder="1"/>
    <xf numFmtId="0" fontId="8" fillId="0" borderId="33" xfId="0" applyFont="1" applyBorder="1" applyAlignment="1">
      <alignment horizontal="right"/>
    </xf>
    <xf numFmtId="3" fontId="8" fillId="0" borderId="33" xfId="0" applyNumberFormat="1" applyFont="1" applyBorder="1"/>
    <xf numFmtId="3" fontId="8" fillId="0" borderId="15" xfId="0" applyNumberFormat="1" applyFont="1" applyBorder="1"/>
    <xf numFmtId="3" fontId="8" fillId="0" borderId="12" xfId="0" applyNumberFormat="1" applyFont="1" applyBorder="1" applyAlignment="1">
      <alignment horizontal="right"/>
    </xf>
    <xf numFmtId="0" fontId="8" fillId="0" borderId="8" xfId="0" applyFont="1" applyBorder="1"/>
    <xf numFmtId="0" fontId="8" fillId="0" borderId="36" xfId="0" applyFont="1" applyBorder="1" applyAlignment="1">
      <alignment horizontal="right"/>
    </xf>
    <xf numFmtId="0" fontId="8" fillId="0" borderId="7" xfId="0" applyFont="1" applyBorder="1" applyAlignment="1">
      <alignment horizontal="right"/>
    </xf>
    <xf numFmtId="0" fontId="8" fillId="0" borderId="37" xfId="0" applyFont="1" applyBorder="1" applyAlignment="1">
      <alignment horizontal="right"/>
    </xf>
    <xf numFmtId="0" fontId="8" fillId="0" borderId="13" xfId="0" applyFont="1" applyBorder="1" applyAlignment="1">
      <alignment horizontal="right"/>
    </xf>
    <xf numFmtId="1" fontId="8" fillId="0" borderId="12" xfId="0" applyNumberFormat="1" applyFont="1" applyBorder="1" applyAlignment="1">
      <alignment horizontal="right"/>
    </xf>
    <xf numFmtId="9" fontId="8" fillId="0" borderId="52" xfId="0" applyNumberFormat="1" applyFont="1" applyBorder="1"/>
    <xf numFmtId="9" fontId="8" fillId="0" borderId="12" xfId="0" applyNumberFormat="1" applyFont="1" applyBorder="1"/>
    <xf numFmtId="6" fontId="8" fillId="0" borderId="12" xfId="0" applyNumberFormat="1" applyFont="1" applyBorder="1"/>
    <xf numFmtId="20" fontId="8" fillId="0" borderId="12" xfId="0" applyNumberFormat="1" applyFont="1" applyBorder="1" applyAlignment="1">
      <alignment horizontal="right"/>
    </xf>
    <xf numFmtId="0" fontId="8" fillId="13" borderId="0" xfId="0" applyFont="1" applyFill="1" applyAlignment="1">
      <alignment horizontal="right"/>
    </xf>
    <xf numFmtId="0" fontId="8" fillId="0" borderId="9" xfId="0" applyFont="1" applyBorder="1" applyAlignment="1">
      <alignment horizontal="right"/>
    </xf>
    <xf numFmtId="0" fontId="8" fillId="0" borderId="11" xfId="0" applyFont="1" applyBorder="1"/>
    <xf numFmtId="168" fontId="2" fillId="0" borderId="1" xfId="0" applyNumberFormat="1" applyFont="1" applyBorder="1" applyAlignment="1">
      <alignment horizontal="center"/>
    </xf>
    <xf numFmtId="44" fontId="2" fillId="0" borderId="1" xfId="10" applyFont="1" applyBorder="1" applyAlignment="1">
      <alignment horizontal="center"/>
    </xf>
    <xf numFmtId="49" fontId="1" fillId="0" borderId="8" xfId="0" applyNumberFormat="1" applyFont="1" applyBorder="1" applyProtection="1">
      <protection locked="0"/>
    </xf>
    <xf numFmtId="0" fontId="18" fillId="5" borderId="10" xfId="0" applyFont="1" applyFill="1" applyBorder="1" applyAlignment="1">
      <alignment horizontal="center" wrapText="1"/>
    </xf>
    <xf numFmtId="0" fontId="18" fillId="7" borderId="24" xfId="0" applyFont="1" applyFill="1" applyBorder="1"/>
    <xf numFmtId="0" fontId="19" fillId="13" borderId="50" xfId="0" applyFont="1" applyFill="1" applyBorder="1" applyAlignment="1">
      <alignment horizontal="center"/>
    </xf>
    <xf numFmtId="0" fontId="2" fillId="0" borderId="17" xfId="0" applyFont="1" applyBorder="1" applyAlignment="1">
      <alignment horizontal="center" vertical="center" wrapText="1"/>
    </xf>
    <xf numFmtId="9" fontId="20" fillId="0" borderId="30" xfId="3" applyFont="1" applyBorder="1" applyAlignment="1">
      <alignment horizontal="center"/>
    </xf>
    <xf numFmtId="9" fontId="20" fillId="0" borderId="19" xfId="3" applyFont="1" applyBorder="1" applyAlignment="1">
      <alignment horizontal="center"/>
    </xf>
    <xf numFmtId="0" fontId="4" fillId="0" borderId="38" xfId="0" applyFont="1" applyBorder="1"/>
    <xf numFmtId="9" fontId="4" fillId="0" borderId="3" xfId="0" applyNumberFormat="1" applyFont="1" applyBorder="1" applyAlignment="1">
      <alignment horizontal="center"/>
    </xf>
    <xf numFmtId="9" fontId="20" fillId="0" borderId="1" xfId="3" applyFont="1" applyBorder="1" applyAlignment="1">
      <alignment horizontal="center"/>
    </xf>
    <xf numFmtId="0" fontId="8" fillId="0" borderId="12" xfId="0" applyFont="1" applyBorder="1" applyAlignment="1">
      <alignment horizontal="center" vertical="center"/>
    </xf>
    <xf numFmtId="164" fontId="19" fillId="0" borderId="0" xfId="0" applyNumberFormat="1" applyFont="1" applyAlignment="1">
      <alignment horizontal="center"/>
    </xf>
    <xf numFmtId="0" fontId="1" fillId="2" borderId="9" xfId="0" applyFont="1" applyFill="1" applyBorder="1"/>
    <xf numFmtId="0" fontId="1" fillId="2" borderId="10" xfId="0" applyFont="1" applyFill="1" applyBorder="1"/>
    <xf numFmtId="167" fontId="1" fillId="2" borderId="11" xfId="0" applyNumberFormat="1" applyFont="1" applyFill="1" applyBorder="1" applyAlignment="1">
      <alignment horizontal="left"/>
    </xf>
    <xf numFmtId="0" fontId="1" fillId="2" borderId="7" xfId="0" applyFont="1" applyFill="1" applyBorder="1"/>
    <xf numFmtId="0" fontId="1" fillId="2" borderId="8" xfId="0" applyFont="1" applyFill="1" applyBorder="1"/>
    <xf numFmtId="167" fontId="1" fillId="2" borderId="12" xfId="0" applyNumberFormat="1" applyFont="1" applyFill="1" applyBorder="1" applyAlignment="1">
      <alignment horizontal="left"/>
    </xf>
    <xf numFmtId="0" fontId="1" fillId="2" borderId="13" xfId="0" applyFont="1" applyFill="1" applyBorder="1"/>
    <xf numFmtId="167" fontId="1" fillId="2" borderId="15" xfId="0" applyNumberFormat="1" applyFont="1" applyFill="1" applyBorder="1" applyAlignment="1">
      <alignment horizontal="left"/>
    </xf>
    <xf numFmtId="0" fontId="48" fillId="2" borderId="0" xfId="0" applyFont="1" applyFill="1"/>
    <xf numFmtId="167" fontId="48" fillId="2" borderId="0" xfId="0" applyNumberFormat="1" applyFont="1" applyFill="1" applyAlignment="1">
      <alignment horizontal="left"/>
    </xf>
    <xf numFmtId="1" fontId="48" fillId="2" borderId="0" xfId="0" applyNumberFormat="1" applyFont="1" applyFill="1"/>
    <xf numFmtId="0" fontId="1" fillId="2" borderId="14" xfId="0" applyFont="1" applyFill="1" applyBorder="1"/>
    <xf numFmtId="9" fontId="11" fillId="0" borderId="5" xfId="0" applyNumberFormat="1" applyFont="1" applyBorder="1" applyAlignment="1">
      <alignment wrapText="1"/>
    </xf>
    <xf numFmtId="1" fontId="1" fillId="16" borderId="7" xfId="0" applyNumberFormat="1" applyFont="1" applyFill="1" applyBorder="1" applyAlignment="1">
      <alignment horizontal="center"/>
    </xf>
    <xf numFmtId="9" fontId="11" fillId="0" borderId="3" xfId="0" applyNumberFormat="1" applyFont="1" applyBorder="1" applyAlignment="1">
      <alignment horizontal="center" wrapText="1"/>
    </xf>
    <xf numFmtId="0" fontId="1" fillId="7" borderId="26" xfId="5" applyFill="1" applyBorder="1" applyAlignment="1" applyProtection="1">
      <alignment horizontal="center"/>
      <protection locked="0"/>
    </xf>
    <xf numFmtId="9" fontId="0" fillId="0" borderId="0" xfId="0" applyNumberFormat="1" applyAlignment="1">
      <alignment horizontal="center" vertical="center"/>
    </xf>
    <xf numFmtId="0" fontId="60" fillId="16" borderId="0" xfId="0" applyFont="1" applyFill="1" applyAlignment="1">
      <alignment vertical="top" wrapText="1"/>
    </xf>
    <xf numFmtId="0" fontId="3" fillId="16" borderId="0" xfId="0" applyFont="1" applyFill="1" applyAlignment="1">
      <alignment horizontal="center"/>
    </xf>
    <xf numFmtId="0" fontId="17" fillId="16" borderId="0" xfId="0" applyFont="1" applyFill="1" applyAlignment="1">
      <alignment vertical="top" wrapText="1"/>
    </xf>
    <xf numFmtId="0" fontId="3" fillId="0" borderId="16" xfId="0" applyFont="1" applyBorder="1" applyAlignment="1">
      <alignment vertical="center" wrapText="1"/>
    </xf>
    <xf numFmtId="49" fontId="23" fillId="0" borderId="0" xfId="0" applyNumberFormat="1" applyFont="1" applyAlignment="1" applyProtection="1">
      <alignment horizontal="left"/>
      <protection locked="0"/>
    </xf>
    <xf numFmtId="49" fontId="23" fillId="0" borderId="0" xfId="5" applyNumberFormat="1" applyFont="1" applyAlignment="1" applyProtection="1">
      <alignment horizontal="left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Protection="1">
      <protection locked="0"/>
    </xf>
    <xf numFmtId="49" fontId="1" fillId="0" borderId="0" xfId="0" applyNumberFormat="1" applyFont="1" applyProtection="1">
      <protection locked="0"/>
    </xf>
    <xf numFmtId="0" fontId="1" fillId="0" borderId="0" xfId="0" applyFont="1" applyFill="1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7" borderId="24" xfId="0" applyFont="1" applyFill="1" applyBorder="1" applyAlignment="1" applyProtection="1">
      <alignment horizontal="center"/>
      <protection locked="0"/>
    </xf>
    <xf numFmtId="0" fontId="1" fillId="7" borderId="8" xfId="0" applyFont="1" applyFill="1" applyBorder="1" applyAlignment="1" applyProtection="1">
      <alignment horizontal="center"/>
      <protection locked="0"/>
    </xf>
    <xf numFmtId="0" fontId="1" fillId="7" borderId="7" xfId="0" applyFont="1" applyFill="1" applyBorder="1" applyAlignment="1" applyProtection="1">
      <alignment horizontal="center"/>
      <protection locked="0"/>
    </xf>
    <xf numFmtId="0" fontId="1" fillId="7" borderId="12" xfId="0" applyFont="1" applyFill="1" applyBorder="1" applyAlignment="1" applyProtection="1">
      <alignment horizontal="center"/>
      <protection locked="0"/>
    </xf>
    <xf numFmtId="49" fontId="20" fillId="0" borderId="17" xfId="0" applyNumberFormat="1" applyFont="1" applyBorder="1" applyAlignment="1">
      <alignment horizontal="left"/>
    </xf>
    <xf numFmtId="49" fontId="20" fillId="0" borderId="16" xfId="0" applyNumberFormat="1" applyFont="1" applyBorder="1" applyAlignment="1">
      <alignment horizontal="left"/>
    </xf>
    <xf numFmtId="49" fontId="20" fillId="0" borderId="5" xfId="0" applyNumberFormat="1" applyFont="1" applyBorder="1" applyAlignment="1">
      <alignment horizontal="left"/>
    </xf>
    <xf numFmtId="49" fontId="10" fillId="0" borderId="18" xfId="0" applyNumberFormat="1" applyFont="1" applyBorder="1"/>
    <xf numFmtId="0" fontId="1" fillId="14" borderId="27" xfId="5" applyFill="1" applyBorder="1" applyAlignment="1" applyProtection="1">
      <alignment horizontal="center"/>
      <protection locked="0"/>
    </xf>
    <xf numFmtId="0" fontId="1" fillId="14" borderId="40" xfId="5" applyFill="1" applyBorder="1" applyAlignment="1" applyProtection="1">
      <alignment horizontal="center"/>
      <protection locked="0"/>
    </xf>
    <xf numFmtId="0" fontId="1" fillId="14" borderId="8" xfId="5" applyFill="1" applyBorder="1" applyAlignment="1" applyProtection="1">
      <alignment horizontal="center"/>
      <protection locked="0"/>
    </xf>
    <xf numFmtId="0" fontId="1" fillId="14" borderId="6" xfId="5" applyFill="1" applyBorder="1" applyAlignment="1" applyProtection="1">
      <alignment horizontal="center"/>
      <protection locked="0"/>
    </xf>
    <xf numFmtId="0" fontId="1" fillId="14" borderId="8" xfId="0" applyFont="1" applyFill="1" applyBorder="1" applyAlignment="1" applyProtection="1">
      <alignment horizontal="center"/>
      <protection locked="0"/>
    </xf>
    <xf numFmtId="0" fontId="1" fillId="14" borderId="6" xfId="0" applyFont="1" applyFill="1" applyBorder="1" applyAlignment="1" applyProtection="1">
      <alignment horizontal="center"/>
      <protection locked="0"/>
    </xf>
    <xf numFmtId="0" fontId="1" fillId="14" borderId="14" xfId="5" applyFill="1" applyBorder="1" applyAlignment="1" applyProtection="1">
      <alignment horizontal="center"/>
      <protection locked="0"/>
    </xf>
    <xf numFmtId="0" fontId="1" fillId="14" borderId="25" xfId="5" applyFill="1" applyBorder="1" applyAlignment="1" applyProtection="1">
      <alignment horizontal="center"/>
      <protection locked="0"/>
    </xf>
    <xf numFmtId="0" fontId="1" fillId="14" borderId="39" xfId="5" applyFill="1" applyBorder="1" applyAlignment="1" applyProtection="1">
      <alignment horizontal="center"/>
      <protection locked="0"/>
    </xf>
    <xf numFmtId="0" fontId="1" fillId="14" borderId="24" xfId="5" applyFill="1" applyBorder="1" applyAlignment="1" applyProtection="1">
      <alignment horizontal="center"/>
      <protection locked="0"/>
    </xf>
    <xf numFmtId="0" fontId="1" fillId="14" borderId="26" xfId="5" applyFill="1" applyBorder="1" applyAlignment="1" applyProtection="1">
      <alignment horizontal="center"/>
      <protection locked="0"/>
    </xf>
    <xf numFmtId="0" fontId="1" fillId="14" borderId="24" xfId="0" applyFont="1" applyFill="1" applyBorder="1" applyAlignment="1" applyProtection="1">
      <alignment horizontal="center"/>
      <protection locked="0"/>
    </xf>
    <xf numFmtId="0" fontId="1" fillId="14" borderId="26" xfId="0" applyFont="1" applyFill="1" applyBorder="1" applyAlignment="1" applyProtection="1">
      <alignment horizontal="center"/>
      <protection locked="0"/>
    </xf>
    <xf numFmtId="0" fontId="1" fillId="14" borderId="14" xfId="0" applyFont="1" applyFill="1" applyBorder="1" applyAlignment="1" applyProtection="1">
      <alignment horizontal="center"/>
      <protection locked="0"/>
    </xf>
    <xf numFmtId="0" fontId="1" fillId="14" borderId="25" xfId="0" applyFont="1" applyFill="1" applyBorder="1" applyAlignment="1" applyProtection="1">
      <alignment horizontal="center"/>
      <protection locked="0"/>
    </xf>
    <xf numFmtId="0" fontId="1" fillId="7" borderId="26" xfId="0" applyFont="1" applyFill="1" applyBorder="1" applyAlignment="1" applyProtection="1">
      <alignment horizontal="center"/>
      <protection locked="0"/>
    </xf>
    <xf numFmtId="0" fontId="16" fillId="17" borderId="17" xfId="0" applyFont="1" applyFill="1" applyBorder="1" applyAlignment="1">
      <alignment vertical="center" wrapText="1"/>
    </xf>
    <xf numFmtId="0" fontId="3" fillId="17" borderId="16" xfId="0" applyFont="1" applyFill="1" applyBorder="1" applyAlignment="1" applyProtection="1">
      <alignment vertical="center" wrapText="1"/>
      <protection locked="0"/>
    </xf>
    <xf numFmtId="0" fontId="1" fillId="17" borderId="0" xfId="0" applyFont="1" applyFill="1" applyAlignment="1" applyProtection="1">
      <alignment horizontal="left"/>
      <protection locked="0"/>
    </xf>
    <xf numFmtId="0" fontId="1" fillId="17" borderId="0" xfId="0" applyFont="1" applyFill="1" applyAlignment="1" applyProtection="1">
      <alignment horizontal="left" wrapText="1"/>
      <protection locked="0"/>
    </xf>
    <xf numFmtId="0" fontId="9" fillId="17" borderId="0" xfId="0" applyFont="1" applyFill="1" applyAlignment="1" applyProtection="1">
      <alignment horizontal="left"/>
      <protection locked="0"/>
    </xf>
    <xf numFmtId="0" fontId="1" fillId="14" borderId="9" xfId="5" applyFill="1" applyBorder="1" applyAlignment="1" applyProtection="1">
      <alignment horizontal="center"/>
      <protection locked="0"/>
    </xf>
    <xf numFmtId="0" fontId="1" fillId="14" borderId="10" xfId="5" applyFill="1" applyBorder="1" applyAlignment="1" applyProtection="1">
      <alignment horizontal="center"/>
      <protection locked="0"/>
    </xf>
    <xf numFmtId="0" fontId="1" fillId="14" borderId="11" xfId="5" applyFill="1" applyBorder="1" applyAlignment="1" applyProtection="1">
      <alignment horizontal="center"/>
      <protection locked="0"/>
    </xf>
    <xf numFmtId="0" fontId="1" fillId="14" borderId="7" xfId="5" applyFill="1" applyBorder="1" applyAlignment="1" applyProtection="1">
      <alignment horizontal="center"/>
      <protection locked="0"/>
    </xf>
    <xf numFmtId="0" fontId="1" fillId="14" borderId="12" xfId="5" applyFill="1" applyBorder="1" applyAlignment="1" applyProtection="1">
      <alignment horizontal="center"/>
      <protection locked="0"/>
    </xf>
    <xf numFmtId="0" fontId="1" fillId="14" borderId="7" xfId="0" applyFont="1" applyFill="1" applyBorder="1" applyAlignment="1" applyProtection="1">
      <alignment horizontal="center"/>
      <protection locked="0"/>
    </xf>
    <xf numFmtId="0" fontId="1" fillId="14" borderId="12" xfId="0" applyFont="1" applyFill="1" applyBorder="1" applyAlignment="1" applyProtection="1">
      <alignment horizontal="center"/>
      <protection locked="0"/>
    </xf>
    <xf numFmtId="0" fontId="1" fillId="14" borderId="13" xfId="5" applyFill="1" applyBorder="1" applyAlignment="1" applyProtection="1">
      <alignment horizontal="center"/>
      <protection locked="0"/>
    </xf>
    <xf numFmtId="0" fontId="1" fillId="14" borderId="15" xfId="5" applyFill="1" applyBorder="1" applyAlignment="1" applyProtection="1">
      <alignment horizontal="center"/>
      <protection locked="0"/>
    </xf>
    <xf numFmtId="0" fontId="1" fillId="14" borderId="13" xfId="0" applyFont="1" applyFill="1" applyBorder="1" applyAlignment="1" applyProtection="1">
      <alignment horizontal="center"/>
      <protection locked="0"/>
    </xf>
    <xf numFmtId="0" fontId="1" fillId="14" borderId="15" xfId="0" applyFont="1" applyFill="1" applyBorder="1" applyAlignment="1" applyProtection="1">
      <alignment horizontal="center"/>
      <protection locked="0"/>
    </xf>
    <xf numFmtId="0" fontId="1" fillId="11" borderId="0" xfId="0" applyFont="1" applyFill="1" applyAlignment="1">
      <alignment horizontal="center" wrapText="1"/>
    </xf>
    <xf numFmtId="0" fontId="0" fillId="11" borderId="0" xfId="0" applyFill="1" applyAlignment="1">
      <alignment horizontal="center" wrapText="1"/>
    </xf>
    <xf numFmtId="0" fontId="0" fillId="11" borderId="44" xfId="0" applyFill="1" applyBorder="1" applyAlignment="1">
      <alignment horizontal="center" wrapText="1"/>
    </xf>
    <xf numFmtId="0" fontId="55" fillId="2" borderId="0" xfId="0" applyFont="1" applyFill="1" applyAlignment="1" applyProtection="1">
      <alignment horizontal="left" vertical="top" wrapText="1"/>
      <protection locked="0"/>
    </xf>
    <xf numFmtId="0" fontId="3" fillId="0" borderId="30" xfId="0" applyFont="1" applyBorder="1" applyAlignment="1">
      <alignment horizontal="center" vertical="center"/>
    </xf>
    <xf numFmtId="0" fontId="3" fillId="0" borderId="19" xfId="0" applyFont="1" applyBorder="1" applyAlignment="1">
      <alignment horizontal="center" vertical="center"/>
    </xf>
    <xf numFmtId="0" fontId="60" fillId="17" borderId="0" xfId="0" applyFont="1" applyFill="1" applyAlignment="1">
      <alignment horizontal="left" vertical="top" wrapText="1"/>
    </xf>
    <xf numFmtId="0" fontId="10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8" fillId="0" borderId="56" xfId="0" applyFont="1" applyBorder="1" applyAlignment="1">
      <alignment horizontal="center" vertical="top" wrapText="1"/>
    </xf>
    <xf numFmtId="0" fontId="10" fillId="0" borderId="57" xfId="0" applyFont="1" applyBorder="1" applyAlignment="1">
      <alignment horizontal="center" vertical="top" wrapText="1"/>
    </xf>
    <xf numFmtId="0" fontId="8" fillId="0" borderId="46" xfId="0" applyFont="1" applyBorder="1" applyAlignment="1">
      <alignment horizontal="center" vertical="top" wrapText="1"/>
    </xf>
    <xf numFmtId="0" fontId="10" fillId="0" borderId="51" xfId="0" applyFont="1" applyBorder="1" applyAlignment="1">
      <alignment horizontal="center" vertical="top" wrapText="1"/>
    </xf>
    <xf numFmtId="0" fontId="8" fillId="0" borderId="17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9" fontId="11" fillId="0" borderId="32" xfId="0" applyNumberFormat="1" applyFont="1" applyBorder="1" applyAlignment="1">
      <alignment horizontal="center" wrapText="1"/>
    </xf>
    <xf numFmtId="9" fontId="11" fillId="0" borderId="20" xfId="0" applyNumberFormat="1" applyFont="1" applyBorder="1" applyAlignment="1">
      <alignment horizontal="center" wrapText="1"/>
    </xf>
    <xf numFmtId="14" fontId="3" fillId="0" borderId="4" xfId="0" applyNumberFormat="1" applyFont="1" applyBorder="1" applyAlignment="1">
      <alignment horizontal="left"/>
    </xf>
    <xf numFmtId="0" fontId="3" fillId="0" borderId="17" xfId="0" applyFont="1" applyBorder="1" applyAlignment="1">
      <alignment horizontal="center" vertical="top" wrapText="1"/>
    </xf>
    <xf numFmtId="0" fontId="3" fillId="0" borderId="5" xfId="0" applyFont="1" applyBorder="1" applyAlignment="1">
      <alignment horizontal="center" vertical="top" wrapText="1"/>
    </xf>
    <xf numFmtId="0" fontId="10" fillId="0" borderId="56" xfId="0" applyFont="1" applyBorder="1" applyAlignment="1">
      <alignment horizontal="center" vertical="top" wrapText="1"/>
    </xf>
    <xf numFmtId="1" fontId="18" fillId="7" borderId="41" xfId="0" applyNumberFormat="1" applyFont="1" applyFill="1" applyBorder="1" applyAlignment="1">
      <alignment horizontal="center" wrapText="1"/>
    </xf>
    <xf numFmtId="1" fontId="18" fillId="7" borderId="11" xfId="0" applyNumberFormat="1" applyFont="1" applyFill="1" applyBorder="1" applyAlignment="1">
      <alignment horizontal="center" wrapText="1"/>
    </xf>
    <xf numFmtId="1" fontId="18" fillId="7" borderId="9" xfId="0" applyNumberFormat="1" applyFont="1" applyFill="1" applyBorder="1" applyAlignment="1">
      <alignment horizontal="center" wrapText="1"/>
    </xf>
    <xf numFmtId="1" fontId="18" fillId="7" borderId="42" xfId="0" applyNumberFormat="1" applyFont="1" applyFill="1" applyBorder="1" applyAlignment="1">
      <alignment horizontal="center" wrapText="1"/>
    </xf>
    <xf numFmtId="1" fontId="18" fillId="0" borderId="9" xfId="0" applyNumberFormat="1" applyFont="1" applyBorder="1" applyAlignment="1">
      <alignment horizontal="center" wrapText="1"/>
    </xf>
    <xf numFmtId="1" fontId="18" fillId="0" borderId="11" xfId="0" applyNumberFormat="1" applyFont="1" applyBorder="1" applyAlignment="1">
      <alignment horizontal="center" wrapText="1"/>
    </xf>
    <xf numFmtId="0" fontId="18" fillId="0" borderId="9" xfId="0" applyFont="1" applyBorder="1" applyAlignment="1">
      <alignment horizontal="center" wrapText="1"/>
    </xf>
    <xf numFmtId="0" fontId="18" fillId="0" borderId="11" xfId="0" applyFont="1" applyBorder="1" applyAlignment="1">
      <alignment horizontal="center" wrapText="1"/>
    </xf>
    <xf numFmtId="0" fontId="18" fillId="7" borderId="9" xfId="0" applyFont="1" applyFill="1" applyBorder="1" applyAlignment="1">
      <alignment horizontal="center" wrapText="1"/>
    </xf>
    <xf numFmtId="0" fontId="18" fillId="7" borderId="11" xfId="0" applyFont="1" applyFill="1" applyBorder="1" applyAlignment="1">
      <alignment horizontal="center" wrapText="1"/>
    </xf>
    <xf numFmtId="0" fontId="18" fillId="7" borderId="42" xfId="0" applyFont="1" applyFill="1" applyBorder="1" applyAlignment="1">
      <alignment horizontal="center" wrapText="1"/>
    </xf>
    <xf numFmtId="0" fontId="18" fillId="7" borderId="41" xfId="0" applyFont="1" applyFill="1" applyBorder="1" applyAlignment="1">
      <alignment horizontal="center" wrapText="1"/>
    </xf>
    <xf numFmtId="0" fontId="18" fillId="0" borderId="58" xfId="0" applyFont="1" applyBorder="1" applyAlignment="1">
      <alignment horizontal="center" wrapText="1"/>
    </xf>
    <xf numFmtId="0" fontId="18" fillId="0" borderId="56" xfId="0" applyFont="1" applyBorder="1" applyAlignment="1">
      <alignment horizontal="center" wrapText="1"/>
    </xf>
    <xf numFmtId="0" fontId="8" fillId="4" borderId="17" xfId="0" applyFont="1" applyFill="1" applyBorder="1" applyAlignment="1">
      <alignment horizontal="left" vertical="top" wrapText="1"/>
    </xf>
    <xf numFmtId="0" fontId="8" fillId="4" borderId="16" xfId="0" applyFont="1" applyFill="1" applyBorder="1" applyAlignment="1">
      <alignment horizontal="left" vertical="top" wrapText="1"/>
    </xf>
    <xf numFmtId="0" fontId="8" fillId="4" borderId="5" xfId="0" applyFont="1" applyFill="1" applyBorder="1" applyAlignment="1">
      <alignment horizontal="left" vertical="top" wrapText="1"/>
    </xf>
    <xf numFmtId="0" fontId="1" fillId="0" borderId="22" xfId="0" applyFont="1" applyBorder="1" applyAlignment="1">
      <alignment horizontal="center" vertical="top" wrapText="1"/>
    </xf>
    <xf numFmtId="0" fontId="1" fillId="0" borderId="28" xfId="0" applyFont="1" applyBorder="1" applyAlignment="1">
      <alignment horizontal="center" vertical="top" wrapText="1"/>
    </xf>
    <xf numFmtId="0" fontId="15" fillId="0" borderId="31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14" fontId="8" fillId="0" borderId="29" xfId="0" applyNumberFormat="1" applyFont="1" applyBorder="1" applyAlignment="1">
      <alignment horizontal="center" vertical="center"/>
    </xf>
    <xf numFmtId="14" fontId="8" fillId="0" borderId="28" xfId="0" applyNumberFormat="1" applyFont="1" applyBorder="1" applyAlignment="1">
      <alignment horizontal="center" vertical="center"/>
    </xf>
    <xf numFmtId="166" fontId="3" fillId="8" borderId="30" xfId="0" applyNumberFormat="1" applyFont="1" applyFill="1" applyBorder="1" applyAlignment="1">
      <alignment horizontal="center"/>
    </xf>
    <xf numFmtId="166" fontId="3" fillId="8" borderId="19" xfId="0" applyNumberFormat="1" applyFont="1" applyFill="1" applyBorder="1" applyAlignment="1">
      <alignment horizontal="center"/>
    </xf>
    <xf numFmtId="166" fontId="3" fillId="2" borderId="30" xfId="0" applyNumberFormat="1" applyFont="1" applyFill="1" applyBorder="1" applyAlignment="1">
      <alignment horizontal="center"/>
    </xf>
    <xf numFmtId="166" fontId="3" fillId="2" borderId="19" xfId="0" applyNumberFormat="1" applyFont="1" applyFill="1" applyBorder="1" applyAlignment="1">
      <alignment horizontal="center"/>
    </xf>
    <xf numFmtId="0" fontId="3" fillId="8" borderId="30" xfId="0" applyFont="1" applyFill="1" applyBorder="1" applyAlignment="1">
      <alignment horizontal="center"/>
    </xf>
    <xf numFmtId="0" fontId="3" fillId="8" borderId="19" xfId="0" applyFont="1" applyFill="1" applyBorder="1" applyAlignment="1">
      <alignment horizontal="center"/>
    </xf>
    <xf numFmtId="0" fontId="3" fillId="2" borderId="30" xfId="0" applyFont="1" applyFill="1" applyBorder="1" applyAlignment="1">
      <alignment horizontal="center"/>
    </xf>
    <xf numFmtId="0" fontId="3" fillId="2" borderId="19" xfId="0" applyFont="1" applyFill="1" applyBorder="1" applyAlignment="1">
      <alignment horizontal="center"/>
    </xf>
    <xf numFmtId="0" fontId="8" fillId="0" borderId="29" xfId="0" applyFont="1" applyBorder="1" applyAlignment="1">
      <alignment horizontal="center" vertical="center" wrapText="1"/>
    </xf>
    <xf numFmtId="0" fontId="8" fillId="0" borderId="28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/>
    </xf>
    <xf numFmtId="0" fontId="36" fillId="0" borderId="19" xfId="0" applyFont="1" applyBorder="1" applyAlignment="1">
      <alignment horizontal="left"/>
    </xf>
    <xf numFmtId="0" fontId="27" fillId="0" borderId="1" xfId="0" applyFont="1" applyBorder="1" applyAlignment="1">
      <alignment horizontal="left"/>
    </xf>
    <xf numFmtId="0" fontId="27" fillId="0" borderId="19" xfId="0" applyFont="1" applyBorder="1" applyAlignment="1">
      <alignment horizontal="left"/>
    </xf>
    <xf numFmtId="0" fontId="8" fillId="0" borderId="0" xfId="0" applyFont="1" applyAlignment="1">
      <alignment horizontal="center" wrapText="1"/>
    </xf>
    <xf numFmtId="0" fontId="46" fillId="4" borderId="0" xfId="0" applyFont="1" applyFill="1" applyAlignment="1">
      <alignment horizontal="left" vertical="top" wrapText="1"/>
    </xf>
    <xf numFmtId="49" fontId="27" fillId="0" borderId="1" xfId="0" applyNumberFormat="1" applyFont="1" applyBorder="1" applyAlignment="1">
      <alignment horizontal="left"/>
    </xf>
    <xf numFmtId="0" fontId="15" fillId="0" borderId="35" xfId="0" applyFont="1" applyBorder="1" applyAlignment="1">
      <alignment horizontal="center"/>
    </xf>
    <xf numFmtId="0" fontId="15" fillId="0" borderId="34" xfId="0" applyFont="1" applyBorder="1" applyAlignment="1">
      <alignment horizontal="center"/>
    </xf>
    <xf numFmtId="0" fontId="15" fillId="0" borderId="30" xfId="0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13" borderId="0" xfId="0" applyFont="1" applyFill="1" applyAlignment="1">
      <alignment horizontal="center"/>
    </xf>
  </cellXfs>
  <cellStyles count="18">
    <cellStyle name="Euro" xfId="1" xr:uid="{00000000-0005-0000-0000-000000000000}"/>
    <cellStyle name="Euro 2" xfId="2" xr:uid="{00000000-0005-0000-0000-000001000000}"/>
    <cellStyle name="Euro 2 2" xfId="7" xr:uid="{00000000-0005-0000-0000-000002000000}"/>
    <cellStyle name="Euro 2 2 2" xfId="14" xr:uid="{00000000-0005-0000-0000-000003000000}"/>
    <cellStyle name="Euro 2 3" xfId="9" xr:uid="{00000000-0005-0000-0000-000004000000}"/>
    <cellStyle name="Euro 2 3 2" xfId="16" xr:uid="{00000000-0005-0000-0000-000005000000}"/>
    <cellStyle name="Euro 2 4" xfId="12" xr:uid="{00000000-0005-0000-0000-000006000000}"/>
    <cellStyle name="Euro 3" xfId="6" xr:uid="{00000000-0005-0000-0000-000007000000}"/>
    <cellStyle name="Euro 3 2" xfId="13" xr:uid="{00000000-0005-0000-0000-000008000000}"/>
    <cellStyle name="Euro 4" xfId="8" xr:uid="{00000000-0005-0000-0000-000009000000}"/>
    <cellStyle name="Euro 4 2" xfId="15" xr:uid="{00000000-0005-0000-0000-00000A000000}"/>
    <cellStyle name="Euro 5" xfId="11" xr:uid="{00000000-0005-0000-0000-00000B000000}"/>
    <cellStyle name="Prozent" xfId="3" builtinId="5"/>
    <cellStyle name="Prozent 2" xfId="4" xr:uid="{00000000-0005-0000-0000-00000D000000}"/>
    <cellStyle name="Standard" xfId="0" builtinId="0"/>
    <cellStyle name="Standard 2" xfId="5" xr:uid="{00000000-0005-0000-0000-00000F000000}"/>
    <cellStyle name="Währung" xfId="10" builtinId="4"/>
    <cellStyle name="Währung 2" xfId="17" xr:uid="{00000000-0005-0000-0000-000011000000}"/>
  </cellStyles>
  <dxfs count="1099"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lor theme="0"/>
      </font>
      <fill>
        <patternFill>
          <bgColor theme="0"/>
        </patternFill>
      </fill>
    </dxf>
    <dxf>
      <font>
        <condense val="0"/>
        <extend val="0"/>
        <color indexed="9"/>
      </font>
      <fill>
        <patternFill>
          <bgColor indexed="9"/>
        </patternFill>
      </fill>
    </dxf>
    <dxf>
      <fill>
        <patternFill patternType="none">
          <bgColor indexed="65"/>
        </patternFill>
      </fill>
    </dxf>
    <dxf>
      <fill>
        <patternFill>
          <bgColor indexed="9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ill>
        <patternFill patternType="none">
          <bgColor indexed="65"/>
        </patternFill>
      </fill>
    </dxf>
    <dxf>
      <fill>
        <patternFill>
          <bgColor indexed="45"/>
        </patternFill>
      </fill>
    </dxf>
    <dxf>
      <font>
        <b/>
        <i val="0"/>
        <condense val="0"/>
        <extend val="0"/>
        <color indexed="17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solid">
          <fgColor indexed="47"/>
          <bgColor indexed="9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17"/>
      </font>
      <fill>
        <patternFill patternType="none">
          <fgColor indexed="64"/>
          <bgColor indexed="65"/>
        </patternFill>
      </fill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ill>
        <patternFill>
          <bgColor indexed="10"/>
        </patternFill>
      </fill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53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2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2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2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ill>
        <patternFill>
          <bgColor indexed="10"/>
        </patternFill>
      </fill>
    </dxf>
    <dxf>
      <font>
        <condense val="0"/>
        <extend val="0"/>
        <color indexed="22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indexed="9"/>
      </font>
    </dxf>
    <dxf>
      <font>
        <condense val="0"/>
        <extend val="0"/>
        <color indexed="55"/>
      </font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indexed="52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 patternType="solid">
          <bgColor indexed="13"/>
        </patternFill>
      </fill>
    </dxf>
    <dxf>
      <font>
        <b/>
        <i val="0"/>
        <condense val="0"/>
        <extend val="0"/>
        <color indexed="9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53"/>
      </font>
      <fill>
        <patternFill patternType="none">
          <bgColor indexed="65"/>
        </patternFill>
      </fill>
    </dxf>
    <dxf>
      <font>
        <b/>
        <i val="0"/>
        <condense val="0"/>
        <extend val="0"/>
        <color indexed="10"/>
      </font>
      <fill>
        <patternFill>
          <bgColor indexed="13"/>
        </patternFill>
      </fill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 patternType="none">
          <bgColor indexed="65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ill>
        <patternFill>
          <bgColor indexed="10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2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2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2"/>
      </font>
    </dxf>
    <dxf>
      <font>
        <condense val="0"/>
        <extend val="0"/>
        <color indexed="11"/>
      </font>
    </dxf>
    <dxf>
      <font>
        <condense val="0"/>
        <extend val="0"/>
        <color indexed="10"/>
      </font>
    </dxf>
    <dxf>
      <font>
        <condense val="0"/>
        <extend val="0"/>
        <color indexed="14"/>
      </font>
    </dxf>
  </dxfs>
  <tableStyles count="0" defaultTableStyle="TableStyleMedium9" defaultPivotStyle="PivotStyleLight16"/>
  <colors>
    <mruColors>
      <color rgb="FFCCFFFF"/>
      <color rgb="FF66FFFF"/>
      <color rgb="FF00CC66"/>
      <color rgb="FF99FFCC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30-EC42-11CE-9E0D-00AA006002F3}" ax:persistence="persistStreamInit" r:id="rId1"/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9.v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40.v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2.v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25.v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2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2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Klassenauswertung  </a:t>
            </a:r>
          </a:p>
          <a:p>
            <a:pPr algn="l">
              <a:defRPr sz="2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28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gelöste Aufgaben je Untertest in %</a:t>
            </a:r>
            <a:r>
              <a:rPr lang="de-DE" sz="3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</a:p>
        </c:rich>
      </c:tx>
      <c:layout>
        <c:manualLayout>
          <c:xMode val="edge"/>
          <c:yMode val="edge"/>
          <c:x val="0.12019966254218223"/>
          <c:y val="3.743525845516203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78577345248178"/>
          <c:y val="0.18144166412142715"/>
          <c:w val="0.8613100244780183"/>
          <c:h val="0.64623058454206928"/>
        </c:manualLayout>
      </c:layout>
      <c:lineChart>
        <c:grouping val="standard"/>
        <c:varyColors val="0"/>
        <c:ser>
          <c:idx val="0"/>
          <c:order val="0"/>
          <c:tx>
            <c:strRef>
              <c:f>'S1'!$K$2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12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'S1'!$B$90:$B$102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D-4B26-853E-408260C231F2}"/>
            </c:ext>
          </c:extLst>
        </c:ser>
        <c:ser>
          <c:idx val="1"/>
          <c:order val="1"/>
          <c:tx>
            <c:strRef>
              <c:f>'S1'!$J$3</c:f>
              <c:strCache>
                <c:ptCount val="1"/>
                <c:pt idx="0">
                  <c:v>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'S1'!$B$90:$B$102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(Test1!$H$37:$N$37,Test1!$P$37:$U$37)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7D-4B26-853E-408260C231F2}"/>
            </c:ext>
          </c:extLst>
        </c:ser>
        <c:ser>
          <c:idx val="2"/>
          <c:order val="2"/>
          <c:tx>
            <c:v>Förderschüler Test 1</c:v>
          </c:tx>
          <c:spPr>
            <a:ln w="38100">
              <a:solidFill>
                <a:srgbClr val="FFCC00"/>
              </a:solidFill>
              <a:prstDash val="sysDash"/>
            </a:ln>
          </c:spPr>
          <c:marker>
            <c:symbol val="triangle"/>
            <c:size val="12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cat>
            <c:strRef>
              <c:f>'S1'!$B$90:$B$102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(Test1!$AH$38:$AN$38,Test1!$AP$38:$AU$38)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7D-4B26-853E-408260C231F2}"/>
            </c:ext>
          </c:extLst>
        </c:ser>
        <c:ser>
          <c:idx val="3"/>
          <c:order val="3"/>
          <c:tx>
            <c:strRef>
              <c:f>Da!$G$5</c:f>
              <c:strCache>
                <c:ptCount val="1"/>
              </c:strCache>
            </c:strRef>
          </c:tx>
          <c:spPr>
            <a:ln w="38100">
              <a:solidFill>
                <a:srgbClr val="3366FF"/>
              </a:solidFill>
              <a:prstDash val="solid"/>
            </a:ln>
          </c:spPr>
          <c:marker>
            <c:symbol val="circle"/>
            <c:size val="12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(Test2!$G$37:$M$37,Test2!$O$37:$T$37)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37D-4B26-853E-408260C231F2}"/>
            </c:ext>
          </c:extLst>
        </c:ser>
        <c:ser>
          <c:idx val="4"/>
          <c:order val="4"/>
          <c:tx>
            <c:v>Förderschüler Test 2</c:v>
          </c:tx>
          <c:spPr>
            <a:ln w="38100">
              <a:solidFill>
                <a:srgbClr val="3366FF"/>
              </a:solidFill>
              <a:prstDash val="lgDash"/>
            </a:ln>
          </c:spPr>
          <c:marker>
            <c:symbol val="triangle"/>
            <c:size val="12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(Test2!$AG$38:$AM$38,Test2!$AO$38:$AT$38)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37D-4B26-853E-408260C23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150280"/>
        <c:axId val="439572512"/>
      </c:lineChart>
      <c:catAx>
        <c:axId val="308150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64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25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72512"/>
        <c:scaling>
          <c:orientation val="minMax"/>
          <c:max val="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8150280"/>
        <c:crosses val="autoZero"/>
        <c:crossBetween val="between"/>
        <c:majorUnit val="0.1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1309565260861507"/>
          <c:y val="1.6570014988258188E-2"/>
          <c:w val="0.24226204558573147"/>
          <c:h val="0.15658664163903988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35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2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&amp;LRTBS Version2&amp;R&amp;N</c:oddHeader>
      <c:oddFooter>&amp;R&amp;D</c:oddFooter>
    </c:headerFooter>
    <c:pageMargins b="0.98425196850393704" l="0.78740157480314965" r="0.78740157480314965" t="0.98425196850393704" header="0.51181102362204722" footer="0.51181102362204722"/>
    <c:pageSetup paperSize="9" orientation="landscape" horizontalDpi="-3" verticalDpi="30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'S9'!$E$90:$E$102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30216"/>
        <c:axId val="445332568"/>
      </c:lineChart>
      <c:catAx>
        <c:axId val="4453302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2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33256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021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6.8817348826757455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01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9" l="0.78740157499999996" r="0.78740157499999996" t="0.984251969" header="0.4921259845" footer="0.4921259845"/>
    <c:pageSetup paperSize="9" orientation="landscape" horizontalDpi="300" vertic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'S9'!$E$90:$E$102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'S9'!$H$90:$H$102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33744"/>
        <c:axId val="445329824"/>
      </c:lineChart>
      <c:catAx>
        <c:axId val="445333744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29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329824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374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'S10'!$E$90:$E$102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'S10'!$H$90:$H$102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35312"/>
        <c:axId val="445335704"/>
      </c:lineChart>
      <c:catAx>
        <c:axId val="445335312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5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335704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531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'S11'!$E$90:$E$102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'S11'!$H$90:$H$102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29432"/>
        <c:axId val="445330608"/>
      </c:lineChart>
      <c:catAx>
        <c:axId val="445329432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06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33060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2943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&amp;L&amp;"Gill Sans MT,Fett"&amp;16RTMB Version 3&amp;Z&amp;"Gill Sans MT,Fett"&amp;22Rechentest Mathematische Basiskompetenzen&amp;R&amp;I</c:oddHeader>
    </c:headerFooter>
    <c:pageMargins b="0.75" l="0.7" r="0.7" t="0.75" header="0.3" footer="0.3"/>
    <c:pageSetup paperSize="9" orientation="landscape" horizontalDpi="300" verticalDpi="300"/>
    <c:legacyDrawingHF r:id="rId1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'S12'!$E$90:$E$102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'S12'!$H$90:$H$102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31784"/>
        <c:axId val="445332960"/>
      </c:lineChart>
      <c:catAx>
        <c:axId val="445331784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29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332960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178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'S13'!$E$90:$E$102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'S13'!$H$90:$H$102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6680"/>
        <c:axId val="445873544"/>
      </c:lineChart>
      <c:catAx>
        <c:axId val="445876680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35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873544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668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3936"/>
        <c:axId val="445874328"/>
      </c:lineChart>
      <c:catAx>
        <c:axId val="4458739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4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87432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393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7072"/>
        <c:axId val="445877464"/>
      </c:lineChart>
      <c:catAx>
        <c:axId val="44587707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877464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707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'S14'!$E$90:$E$102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'S14'!$H$90:$H$102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3152"/>
        <c:axId val="445875112"/>
      </c:lineChart>
      <c:catAx>
        <c:axId val="445873152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5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875112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315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'S15'!$E$90:$E$102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'S15'!$H$90:$H$102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0800"/>
        <c:axId val="445875504"/>
      </c:lineChart>
      <c:catAx>
        <c:axId val="445870800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5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875504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080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0552"/>
        <c:axId val="439575256"/>
      </c:lineChart>
      <c:catAx>
        <c:axId val="439570552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5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75256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055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'S16'!$E$90:$E$102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'S16'!$H$90:$H$102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2368"/>
        <c:axId val="445874720"/>
      </c:lineChart>
      <c:catAx>
        <c:axId val="445872368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47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874720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236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'S17'!$E$90:$E$102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'S17'!$H$90:$H$102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72760"/>
        <c:axId val="447387464"/>
      </c:lineChart>
      <c:catAx>
        <c:axId val="445872760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7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387464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87276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'S18'!$E$90:$E$102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'S18'!$H$90:$H$102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89032"/>
        <c:axId val="447388640"/>
      </c:lineChart>
      <c:catAx>
        <c:axId val="447389032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8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388640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903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'S19'!$E$90:$E$102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'S19'!$H$90:$H$102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90600"/>
        <c:axId val="447387072"/>
      </c:lineChart>
      <c:catAx>
        <c:axId val="447390600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387072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9060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'S20'!$E$90:$E$102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'S20'!$H$90:$H$102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87856"/>
        <c:axId val="447388248"/>
      </c:lineChart>
      <c:catAx>
        <c:axId val="447387856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8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38824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785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&amp;L&amp;"Gill Sans MT,Fett"&amp;16RTMB Version 2&amp;Z&amp;"Arial,Fett"&amp;16Rechentest Mathematische Basiskompetenzen&amp;R&amp;I</c:oddHeader>
    </c:headerFooter>
    <c:pageMargins b="0.75" l="0.7" r="0.7" t="0.75" header="0.3" footer="0.3"/>
    <c:pageSetup paperSize="9" orientation="landscape" horizontalDpi="300" verticalDpi="300"/>
    <c:legacyDrawingHF r:id="rId1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'S21'!$E$90:$E$102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'S21'!$H$90:$H$102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86680"/>
        <c:axId val="447385112"/>
      </c:lineChart>
      <c:catAx>
        <c:axId val="447386680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5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385112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668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'S22'!$E$90:$E$102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'S22'!$H$90:$H$102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85504"/>
        <c:axId val="447390992"/>
      </c:lineChart>
      <c:catAx>
        <c:axId val="447385504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90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390992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550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'S23'!$E$90:$E$102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'S23'!$H$90:$H$102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91776"/>
        <c:axId val="447384328"/>
      </c:lineChart>
      <c:catAx>
        <c:axId val="447391776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843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738432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739177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'S24'!$E$90:$E$102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'S24'!$H$90:$H$102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120"/>
        <c:axId val="451976160"/>
      </c:lineChart>
      <c:catAx>
        <c:axId val="451978120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6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976160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812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'S25'!$E$90:$E$102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'S25'!$H$90:$H$102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5376"/>
        <c:axId val="451975768"/>
      </c:lineChart>
      <c:catAx>
        <c:axId val="451975376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57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97576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537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3688"/>
        <c:axId val="439571336"/>
      </c:lineChart>
      <c:catAx>
        <c:axId val="439573688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1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71336"/>
        <c:scaling>
          <c:orientation val="minMax"/>
          <c:max val="1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3688"/>
        <c:crosses val="autoZero"/>
        <c:crossBetween val="between"/>
        <c:majorUnit val="0.1"/>
      </c:valAx>
      <c:spPr>
        <a:noFill/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&amp;L&amp;"Gill Sans MT,Fett"&amp;16RTMB Version 2&amp;Z&amp;"Arial,Fett"&amp;18Rechentest Mathematische Basiskompetenzen</c:oddHeader>
    </c:headerFooter>
    <c:pageMargins b="0.75" l="0.7" r="0.7" t="0.75" header="0.3" footer="0.3"/>
    <c:pageSetup paperSize="9" orientation="landscape" horizontalDpi="300" verticalDpi="30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'S26'!$E$90:$E$102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'S26'!$H$90:$H$102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7336"/>
        <c:axId val="451977728"/>
      </c:lineChart>
      <c:catAx>
        <c:axId val="451977336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77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97772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733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'S27'!$E$90:$E$102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'S27'!$H$90:$H$102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8512"/>
        <c:axId val="451979688"/>
      </c:lineChart>
      <c:catAx>
        <c:axId val="451978512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9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97968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8512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'S28'!$E$90:$E$102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'S28'!$H$90:$H$102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1256"/>
        <c:axId val="451974200"/>
      </c:lineChart>
      <c:catAx>
        <c:axId val="4519812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42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974200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8125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'S29'!$E$90:$E$102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'S29'!$H$90:$H$102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80080"/>
        <c:axId val="451974984"/>
      </c:lineChart>
      <c:catAx>
        <c:axId val="451980080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4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974984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8008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'S30'!$E$90:$E$102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'S30'!$H$90:$H$102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79296"/>
        <c:axId val="451974592"/>
      </c:lineChart>
      <c:catAx>
        <c:axId val="451979296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4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51974592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5197929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'S31'!$E$90:$E$102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'S31'!$H$90:$H$102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36984"/>
        <c:axId val="439635416"/>
      </c:lineChart>
      <c:catAx>
        <c:axId val="439636984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6354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635416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63698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'S32'!$E$90:$E$102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'S32'!$H$90:$H$102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37376"/>
        <c:axId val="439634632"/>
      </c:lineChart>
      <c:catAx>
        <c:axId val="439637376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634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634632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63737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'S3'!$E$90:$E$102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'S3'!$H$90:$H$102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4864"/>
        <c:axId val="439568984"/>
      </c:lineChart>
      <c:catAx>
        <c:axId val="439574864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689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68984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486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'S4'!$E$90:$E$102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'S4'!$H$90:$H$102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1728"/>
        <c:axId val="439569376"/>
      </c:lineChart>
      <c:catAx>
        <c:axId val="439571728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6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69376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1728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'S5'!$E$90:$E$102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'S5'!$H$90:$H$102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2904"/>
        <c:axId val="439575648"/>
      </c:lineChart>
      <c:catAx>
        <c:axId val="439572904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5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7564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2904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'S6'!$E$90:$E$102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'S6'!$H$90:$H$102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73296"/>
        <c:axId val="439568592"/>
      </c:lineChart>
      <c:catAx>
        <c:axId val="439573296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685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9568592"/>
        <c:scaling>
          <c:orientation val="minMax"/>
          <c:max val="1"/>
        </c:scaling>
        <c:delete val="0"/>
        <c:axPos val="l"/>
        <c:majorGridlines>
          <c:spPr>
            <a:ln w="1270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3957329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&amp;L&amp;"Gill Sans MT,Fett"&amp;16RTMB Version 2&amp;Z&amp;"Arial,Fett"&amp;16Rechentest Mathematische Basiskompetenzen&amp;R&amp;I</c:oddHeader>
    </c:headerFooter>
    <c:pageMargins b="0.75" l="0.7" r="0.7" t="0.75" header="0.3" footer="0.3"/>
    <c:pageSetup paperSize="9" orientation="landscape" horizontalDpi="300" verticalDpi="300"/>
    <c:legacyDrawingHF r:id="rId1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'S7'!$E$90:$E$102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'S7'!$H$90:$H$102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29040"/>
        <c:axId val="445334528"/>
      </c:lineChart>
      <c:catAx>
        <c:axId val="445329040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4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334528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29040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648680867082848"/>
          <c:y val="1.0620215478412161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75" l="0.7" r="0.7" t="0.75" header="0.3" footer="0.3"/>
    <c:pageSetup paperSize="9" orientation="landscape" horizontalDpi="300" verticalDpi="30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/>
              <a:t>Ergebnis im Vergleich zu den Anforderungen im gewählten Ausbildungsbereich</a:t>
            </a:r>
          </a:p>
        </c:rich>
      </c:tx>
      <c:layout>
        <c:manualLayout>
          <c:xMode val="edge"/>
          <c:yMode val="edge"/>
          <c:x val="6.6184245843669035E-4"/>
          <c:y val="1.384655244274724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9200584411633346E-2"/>
          <c:y val="0.16557763561530461"/>
          <c:w val="0.93113017951136889"/>
          <c:h val="0.6579532362608157"/>
        </c:manualLayout>
      </c:layout>
      <c:lineChart>
        <c:grouping val="standard"/>
        <c:varyColors val="0"/>
        <c:ser>
          <c:idx val="1"/>
          <c:order val="0"/>
          <c:tx>
            <c:strRef>
              <c:f>'S1'!$I$88</c:f>
              <c:strCache>
                <c:ptCount val="1"/>
                <c:pt idx="0">
                  <c:v>Hauptschul Abschluss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x"/>
            <c:size val="8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Profile!$B$57:$B$69</c:f>
              <c:strCache>
                <c:ptCount val="13"/>
                <c:pt idx="0">
                  <c:v>Grundrechnen 1</c:v>
                </c:pt>
                <c:pt idx="1">
                  <c:v>1 x 1</c:v>
                </c:pt>
                <c:pt idx="2">
                  <c:v>Zahlenschreibweise</c:v>
                </c:pt>
                <c:pt idx="3">
                  <c:v>Stellenwertsystem</c:v>
                </c:pt>
                <c:pt idx="4">
                  <c:v>Brüche</c:v>
                </c:pt>
                <c:pt idx="5">
                  <c:v>Grundrechnen 2</c:v>
                </c:pt>
                <c:pt idx="6">
                  <c:v>Überschlagen</c:v>
                </c:pt>
                <c:pt idx="7">
                  <c:v>Maße</c:v>
                </c:pt>
                <c:pt idx="8">
                  <c:v>Dreisatz</c:v>
                </c:pt>
                <c:pt idx="9">
                  <c:v>Prozente</c:v>
                </c:pt>
                <c:pt idx="10">
                  <c:v>Geometrie 1 + 2</c:v>
                </c:pt>
                <c:pt idx="11">
                  <c:v>räuml. Vorstellung 1 + 2</c:v>
                </c:pt>
                <c:pt idx="12">
                  <c:v>Diagramme</c:v>
                </c:pt>
              </c:strCache>
            </c:strRef>
          </c:cat>
          <c:val>
            <c:numRef>
              <c:f>'S1'!$I$90:$I$102</c:f>
              <c:numCache>
                <c:formatCode>0%</c:formatCode>
                <c:ptCount val="13"/>
                <c:pt idx="0">
                  <c:v>0.75</c:v>
                </c:pt>
                <c:pt idx="1">
                  <c:v>0.7</c:v>
                </c:pt>
                <c:pt idx="2">
                  <c:v>0.83333333333333337</c:v>
                </c:pt>
                <c:pt idx="3">
                  <c:v>0.85</c:v>
                </c:pt>
                <c:pt idx="4">
                  <c:v>0.7142857142857143</c:v>
                </c:pt>
                <c:pt idx="5">
                  <c:v>0.8</c:v>
                </c:pt>
                <c:pt idx="6">
                  <c:v>0.7142857142857143</c:v>
                </c:pt>
                <c:pt idx="7">
                  <c:v>0.66666666666666663</c:v>
                </c:pt>
                <c:pt idx="8">
                  <c:v>0.6428571428571429</c:v>
                </c:pt>
                <c:pt idx="9">
                  <c:v>0.6428571428571429</c:v>
                </c:pt>
                <c:pt idx="10">
                  <c:v>0.75</c:v>
                </c:pt>
                <c:pt idx="11">
                  <c:v>0.6</c:v>
                </c:pt>
                <c:pt idx="12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75-4035-AEF7-770297D804B3}"/>
            </c:ext>
          </c:extLst>
        </c:ser>
        <c:ser>
          <c:idx val="0"/>
          <c:order val="1"/>
          <c:tx>
            <c:strRef>
              <c:f>'S1'!$D$27:$E$27</c:f>
              <c:strCache>
                <c:ptCount val="1"/>
                <c:pt idx="0">
                  <c:v>00.01.1900</c:v>
                </c:pt>
              </c:strCache>
            </c:strRef>
          </c:tx>
          <c:spPr>
            <a:ln w="38100">
              <a:solidFill>
                <a:srgbClr val="FFCC00"/>
              </a:solidFill>
              <a:prstDash val="lgDash"/>
            </a:ln>
          </c:spPr>
          <c:marker>
            <c:symbol val="circle"/>
            <c:size val="11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Pt>
            <c:idx val="6"/>
            <c:bubble3D val="0"/>
            <c:spPr>
              <a:ln w="38100">
                <a:solidFill>
                  <a:srgbClr val="FFCC00"/>
                </a:solidFill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2-F475-4035-AEF7-770297D804B3}"/>
              </c:ext>
            </c:extLst>
          </c:dPt>
          <c:val>
            <c:numRef>
              <c:f>'S8'!$E$90:$E$102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475-4035-AEF7-770297D804B3}"/>
            </c:ext>
          </c:extLst>
        </c:ser>
        <c:ser>
          <c:idx val="2"/>
          <c:order val="2"/>
          <c:tx>
            <c:strRef>
              <c:f>'S1'!$G$27:$H$27</c:f>
              <c:strCache>
                <c:ptCount val="1"/>
                <c:pt idx="0">
                  <c:v>00.01.1900</c:v>
                </c:pt>
              </c:strCache>
            </c:strRef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triangle"/>
            <c:size val="10"/>
            <c:spPr>
              <a:solidFill>
                <a:srgbClr val="3366FF"/>
              </a:solidFill>
              <a:ln>
                <a:solidFill>
                  <a:srgbClr val="3366FF"/>
                </a:solidFill>
                <a:prstDash val="solid"/>
              </a:ln>
            </c:spPr>
          </c:marker>
          <c:val>
            <c:numRef>
              <c:f>'S8'!$H$90:$H$102</c:f>
              <c:numCache>
                <c:formatCode>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475-4035-AEF7-770297D80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28256"/>
        <c:axId val="445331000"/>
      </c:lineChart>
      <c:catAx>
        <c:axId val="445328256"/>
        <c:scaling>
          <c:orientation val="minMax"/>
        </c:scaling>
        <c:delete val="0"/>
        <c:axPos val="b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132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31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331000"/>
        <c:scaling>
          <c:orientation val="minMax"/>
          <c:max val="1"/>
        </c:scaling>
        <c:delete val="0"/>
        <c:axPos val="l"/>
        <c:majorGridlines>
          <c:spPr>
            <a:ln w="6350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445328256"/>
        <c:crosses val="autoZero"/>
        <c:crossBetween val="between"/>
        <c:majorUnit val="0.1"/>
      </c:valAx>
      <c:spPr>
        <a:solidFill>
          <a:srgbClr val="FFFFFF"/>
        </a:solidFill>
        <a:ln w="12700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090909090909094"/>
          <c:y val="1.2903252905017022E-2"/>
          <c:w val="0.39369501466275658"/>
          <c:h val="0.1015684595070074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>
      <c:oddHeader>&amp;L&amp;"Gill Sans MT,Fett"&amp;16RTMB Version 2&amp;Z&amp;"Arial,Fett"&amp;16Rechentest Mathematische Basiskompetenzen&amp;R&amp;I</c:oddHeader>
    </c:headerFooter>
    <c:pageMargins b="0.75" l="0.7" r="0.7" t="0.75" header="0.3" footer="0.3"/>
    <c:pageSetup paperSize="9" orientation="landscape" horizontalDpi="300" verticalDpi="300"/>
    <c:legacyDrawingHF r:id="rId1"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19</xdr:row>
      <xdr:rowOff>0</xdr:rowOff>
    </xdr:from>
    <xdr:to>
      <xdr:col>6</xdr:col>
      <xdr:colOff>1571625</xdr:colOff>
      <xdr:row>20</xdr:row>
      <xdr:rowOff>9525</xdr:rowOff>
    </xdr:to>
    <xdr:sp macro="" textlink="">
      <xdr:nvSpPr>
        <xdr:cNvPr id="44108" name="Text Box 67">
          <a:extLst>
            <a:ext uri="{FF2B5EF4-FFF2-40B4-BE49-F238E27FC236}">
              <a16:creationId xmlns:a16="http://schemas.microsoft.com/office/drawing/2014/main" id="{00000000-0008-0000-0000-00004CAC0000}"/>
            </a:ext>
          </a:extLst>
        </xdr:cNvPr>
        <xdr:cNvSpPr txBox="1">
          <a:spLocks noChangeArrowheads="1"/>
        </xdr:cNvSpPr>
      </xdr:nvSpPr>
      <xdr:spPr bwMode="auto">
        <a:xfrm>
          <a:off x="5600700" y="2647950"/>
          <a:ext cx="15621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0" rIns="27432" bIns="22860" anchor="ctr" upright="1"/>
        <a:lstStyle/>
        <a:p>
          <a:pPr algn="ctr" rtl="0">
            <a:defRPr sz="1000"/>
          </a:pPr>
          <a:r>
            <a:rPr lang="de-DE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Herkunftsland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7620</xdr:colOff>
          <xdr:row>7</xdr:row>
          <xdr:rowOff>7620</xdr:rowOff>
        </xdr:from>
        <xdr:to>
          <xdr:col>8</xdr:col>
          <xdr:colOff>106680</xdr:colOff>
          <xdr:row>8</xdr:row>
          <xdr:rowOff>60960</xdr:rowOff>
        </xdr:to>
        <xdr:sp macro="" textlink="">
          <xdr:nvSpPr>
            <xdr:cNvPr id="44084" name="ComboBox2" hidden="1">
              <a:extLst>
                <a:ext uri="{63B3BB69-23CF-44E3-9099-C40C66FF867C}">
                  <a14:compatExt spid="_x0000_s44084"/>
                </a:ext>
                <a:ext uri="{FF2B5EF4-FFF2-40B4-BE49-F238E27FC236}">
                  <a16:creationId xmlns:a16="http://schemas.microsoft.com/office/drawing/2014/main" id="{00000000-0008-0000-0000-000034A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LocksWithSheet="0"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361950</xdr:colOff>
      <xdr:row>3</xdr:row>
      <xdr:rowOff>28575</xdr:rowOff>
    </xdr:from>
    <xdr:to>
      <xdr:col>10</xdr:col>
      <xdr:colOff>4076700</xdr:colOff>
      <xdr:row>23</xdr:row>
      <xdr:rowOff>123825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7" name="Chart 1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174625</xdr:rowOff>
    </xdr:from>
    <xdr:to>
      <xdr:col>10</xdr:col>
      <xdr:colOff>4000500</xdr:colOff>
      <xdr:row>23</xdr:row>
      <xdr:rowOff>1450974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22</xdr:col>
      <xdr:colOff>0</xdr:colOff>
      <xdr:row>71</xdr:row>
      <xdr:rowOff>0</xdr:rowOff>
    </xdr:to>
    <xdr:graphicFrame macro="">
      <xdr:nvGraphicFramePr>
        <xdr:cNvPr id="41009" name="Chart 1">
          <a:extLst>
            <a:ext uri="{FF2B5EF4-FFF2-40B4-BE49-F238E27FC236}">
              <a16:creationId xmlns:a16="http://schemas.microsoft.com/office/drawing/2014/main" id="{00000000-0008-0000-0400-000031A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714375</xdr:colOff>
      <xdr:row>8</xdr:row>
      <xdr:rowOff>0</xdr:rowOff>
    </xdr:from>
    <xdr:to>
      <xdr:col>20</xdr:col>
      <xdr:colOff>0</xdr:colOff>
      <xdr:row>10</xdr:row>
      <xdr:rowOff>0</xdr:rowOff>
    </xdr:to>
    <xdr:sp macro="" textlink="">
      <xdr:nvSpPr>
        <xdr:cNvPr id="40974" name="Text Box 8">
          <a:extLst>
            <a:ext uri="{FF2B5EF4-FFF2-40B4-BE49-F238E27FC236}">
              <a16:creationId xmlns:a16="http://schemas.microsoft.com/office/drawing/2014/main" id="{00000000-0008-0000-0400-00000EA00000}"/>
            </a:ext>
          </a:extLst>
        </xdr:cNvPr>
        <xdr:cNvSpPr txBox="1">
          <a:spLocks noChangeArrowheads="1"/>
        </xdr:cNvSpPr>
      </xdr:nvSpPr>
      <xdr:spPr bwMode="auto">
        <a:xfrm>
          <a:off x="14430375" y="1295400"/>
          <a:ext cx="80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000" tIns="57600" rIns="90000" bIns="46800" anchor="t" upright="1"/>
        <a:lstStyle/>
        <a:p>
          <a:pPr algn="l" rtl="0">
            <a:defRPr sz="1000"/>
          </a:pPr>
          <a:r>
            <a:rPr lang="de-DE" sz="1500" b="0" i="0" u="none" strike="noStrike" baseline="0">
              <a:solidFill>
                <a:srgbClr val="000000"/>
              </a:solidFill>
              <a:latin typeface="Arial"/>
              <a:cs typeface="Arial"/>
            </a:rPr>
            <a:t>Test 2</a:t>
          </a:r>
        </a:p>
      </xdr:txBody>
    </xdr:sp>
    <xdr:clientData/>
  </xdr:twoCellAnchor>
  <xdr:twoCellAnchor>
    <xdr:from>
      <xdr:col>18</xdr:col>
      <xdr:colOff>714375</xdr:colOff>
      <xdr:row>3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40975" name="Text Box 8">
          <a:extLst>
            <a:ext uri="{FF2B5EF4-FFF2-40B4-BE49-F238E27FC236}">
              <a16:creationId xmlns:a16="http://schemas.microsoft.com/office/drawing/2014/main" id="{00000000-0008-0000-0400-00000FA00000}"/>
            </a:ext>
          </a:extLst>
        </xdr:cNvPr>
        <xdr:cNvSpPr txBox="1">
          <a:spLocks noChangeArrowheads="1"/>
        </xdr:cNvSpPr>
      </xdr:nvSpPr>
      <xdr:spPr bwMode="auto">
        <a:xfrm>
          <a:off x="14430375" y="485775"/>
          <a:ext cx="8096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144000" rIns="0" bIns="108000" anchor="t" upright="1"/>
        <a:lstStyle/>
        <a:p>
          <a:pPr algn="l" rtl="0">
            <a:defRPr sz="1000"/>
          </a:pPr>
          <a:r>
            <a:rPr lang="de-DE" sz="1500" b="0" i="0" u="none" strike="noStrike" baseline="0">
              <a:solidFill>
                <a:srgbClr val="000000"/>
              </a:solidFill>
              <a:latin typeface="Arial"/>
              <a:cs typeface="Arial"/>
            </a:rPr>
            <a:t>Test 1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8" name="Chart 1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1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5150" name="Chart 1">
          <a:extLst>
            <a:ext uri="{FF2B5EF4-FFF2-40B4-BE49-F238E27FC236}">
              <a16:creationId xmlns:a16="http://schemas.microsoft.com/office/drawing/2014/main" id="{00000000-0008-0000-0900-00001E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6" name="Chart 1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5" name="Chart 1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285750</xdr:colOff>
      <xdr:row>3</xdr:row>
      <xdr:rowOff>95250</xdr:rowOff>
    </xdr:from>
    <xdr:to>
      <xdr:col>10</xdr:col>
      <xdr:colOff>4000500</xdr:colOff>
      <xdr:row>23</xdr:row>
      <xdr:rowOff>1371599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igene%20Dokumente/RTBS/Version3_2011/RTBS_Version3_Technik_25.03.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"/>
      <sheetName val="Werte1"/>
      <sheetName val="Test1"/>
      <sheetName val="Test1Detail"/>
      <sheetName val="Diagramm1"/>
      <sheetName val="Werte2"/>
      <sheetName val="Test2"/>
      <sheetName val="Test2Detail"/>
      <sheetName val="S1"/>
      <sheetName val="S2"/>
      <sheetName val="S3"/>
      <sheetName val="S4"/>
      <sheetName val="S5"/>
      <sheetName val="S6"/>
      <sheetName val="S7"/>
      <sheetName val="S8"/>
      <sheetName val="S9"/>
      <sheetName val="S10"/>
      <sheetName val="S11"/>
      <sheetName val="S12"/>
      <sheetName val="S13"/>
      <sheetName val="S14"/>
      <sheetName val="S15"/>
      <sheetName val="S16"/>
      <sheetName val="S17"/>
      <sheetName val="S18"/>
      <sheetName val="S19"/>
      <sheetName val="S20"/>
      <sheetName val="S21"/>
      <sheetName val="S22"/>
      <sheetName val="S23"/>
      <sheetName val="S24"/>
      <sheetName val="S25"/>
      <sheetName val="S26"/>
      <sheetName val="S27"/>
      <sheetName val="S28"/>
      <sheetName val="S29"/>
      <sheetName val="S30"/>
      <sheetName val="S31"/>
      <sheetName val="S32"/>
      <sheetName val="Profi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omments" Target="../comments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image" Target="../media/image1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2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8.xml"/><Relationship Id="rId4" Type="http://schemas.openxmlformats.org/officeDocument/2006/relationships/vmlDrawing" Target="../drawings/vmlDrawing34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38">
    <tabColor indexed="41"/>
  </sheetPr>
  <dimension ref="A1:P316"/>
  <sheetViews>
    <sheetView tabSelected="1" view="pageBreakPreview" topLeftCell="A3" zoomScale="75" zoomScaleNormal="75" zoomScaleSheetLayoutView="75" zoomScalePageLayoutView="50" workbookViewId="0">
      <selection activeCell="C5" sqref="C5"/>
    </sheetView>
  </sheetViews>
  <sheetFormatPr baseColWidth="10" defaultRowHeight="13.2" x14ac:dyDescent="0.25"/>
  <cols>
    <col min="1" max="1" width="4.44140625" customWidth="1"/>
    <col min="2" max="2" width="6" customWidth="1"/>
    <col min="3" max="3" width="30.6640625" customWidth="1"/>
    <col min="4" max="4" width="4.33203125" customWidth="1"/>
    <col min="5" max="5" width="30.88671875" style="11" customWidth="1"/>
    <col min="6" max="6" width="3.5546875" style="11" customWidth="1"/>
    <col min="7" max="7" width="23.6640625" customWidth="1"/>
    <col min="8" max="8" width="4.6640625" style="11" customWidth="1"/>
    <col min="9" max="9" width="10.88671875" customWidth="1"/>
    <col min="10" max="10" width="10.44140625" customWidth="1"/>
    <col min="11" max="12" width="3.109375" customWidth="1"/>
    <col min="13" max="13" width="3.5546875" customWidth="1"/>
    <col min="14" max="14" width="35.33203125" customWidth="1"/>
    <col min="15" max="15" width="7.6640625" style="252" customWidth="1"/>
  </cols>
  <sheetData>
    <row r="1" spans="1:16" ht="12.75" customHeight="1" x14ac:dyDescent="0.25">
      <c r="A1" s="11"/>
      <c r="B1" s="11"/>
      <c r="C1" s="11"/>
      <c r="D1" s="11"/>
      <c r="E1" s="625" t="s">
        <v>502</v>
      </c>
      <c r="F1" s="625"/>
      <c r="G1" s="625"/>
      <c r="H1" s="625"/>
      <c r="I1" s="625"/>
      <c r="J1" s="625"/>
      <c r="K1" s="625"/>
      <c r="L1" s="320"/>
    </row>
    <row r="2" spans="1:16" ht="32.4" x14ac:dyDescent="0.55000000000000004">
      <c r="A2" s="11"/>
      <c r="B2" s="11"/>
      <c r="C2" s="12" t="s">
        <v>18</v>
      </c>
      <c r="D2" s="12"/>
      <c r="E2" s="625"/>
      <c r="F2" s="625"/>
      <c r="G2" s="625"/>
      <c r="H2" s="625"/>
      <c r="I2" s="625"/>
      <c r="J2" s="625"/>
      <c r="K2" s="625"/>
      <c r="L2" s="320"/>
      <c r="P2" s="68"/>
    </row>
    <row r="3" spans="1:16" ht="12.75" customHeight="1" x14ac:dyDescent="0.25">
      <c r="A3" s="11"/>
      <c r="B3" s="11"/>
      <c r="C3" s="11"/>
      <c r="D3" s="11"/>
      <c r="E3" s="567"/>
      <c r="F3" s="567"/>
      <c r="G3" s="567"/>
      <c r="H3" s="567"/>
      <c r="I3" s="567"/>
      <c r="J3" s="567"/>
      <c r="K3" s="567"/>
      <c r="L3" s="320"/>
    </row>
    <row r="4" spans="1:16" ht="15.75" customHeight="1" x14ac:dyDescent="0.3">
      <c r="A4" s="11"/>
      <c r="B4" s="11"/>
      <c r="C4" s="13" t="s">
        <v>482</v>
      </c>
      <c r="D4" s="13"/>
      <c r="E4" s="320"/>
      <c r="F4" s="320"/>
      <c r="G4" s="568" t="s">
        <v>493</v>
      </c>
      <c r="H4" s="569"/>
      <c r="I4" s="320"/>
      <c r="J4" s="320"/>
      <c r="K4" s="320"/>
      <c r="L4" s="320"/>
    </row>
    <row r="5" spans="1:16" ht="17.25" customHeight="1" x14ac:dyDescent="0.25">
      <c r="A5" s="11"/>
      <c r="B5" s="11"/>
      <c r="C5" s="538"/>
      <c r="D5" s="77"/>
      <c r="G5" s="351"/>
      <c r="H5" s="27"/>
      <c r="I5" s="320"/>
      <c r="J5" s="320"/>
      <c r="K5" s="320"/>
      <c r="L5" s="320"/>
    </row>
    <row r="6" spans="1:16" ht="12.75" customHeight="1" x14ac:dyDescent="0.25">
      <c r="A6" s="11"/>
      <c r="B6" s="11"/>
      <c r="C6" s="11"/>
      <c r="D6" s="11"/>
      <c r="G6" s="332"/>
      <c r="H6" s="332"/>
      <c r="I6" s="320"/>
      <c r="J6" s="320"/>
      <c r="K6" s="320"/>
      <c r="L6" s="320"/>
    </row>
    <row r="7" spans="1:16" ht="15.6" x14ac:dyDescent="0.3">
      <c r="A7" s="11"/>
      <c r="B7" s="11"/>
      <c r="C7" s="13" t="s">
        <v>19</v>
      </c>
      <c r="D7" s="13"/>
      <c r="G7" s="19" t="s">
        <v>21</v>
      </c>
      <c r="H7" s="333"/>
      <c r="I7" s="320"/>
      <c r="J7" s="320"/>
      <c r="K7" s="320"/>
      <c r="L7" s="320"/>
      <c r="N7" s="619" t="s">
        <v>498</v>
      </c>
      <c r="P7" s="3"/>
    </row>
    <row r="8" spans="1:16" ht="16.5" customHeight="1" x14ac:dyDescent="0.25">
      <c r="A8" s="11"/>
      <c r="B8" s="11"/>
      <c r="C8" s="538"/>
      <c r="D8" s="77"/>
      <c r="G8" s="622" t="s">
        <v>495</v>
      </c>
      <c r="H8" s="622"/>
      <c r="I8" s="320"/>
      <c r="J8" s="320"/>
      <c r="K8" s="320"/>
      <c r="L8" s="320"/>
      <c r="N8" s="620"/>
    </row>
    <row r="9" spans="1:16" ht="12.75" customHeight="1" x14ac:dyDescent="0.25">
      <c r="A9" s="11"/>
      <c r="B9" s="11"/>
      <c r="C9" s="11"/>
      <c r="D9" s="11"/>
      <c r="G9" s="333" t="s">
        <v>486</v>
      </c>
      <c r="H9" s="333"/>
      <c r="I9" s="320"/>
      <c r="J9" s="320"/>
      <c r="K9" s="320"/>
      <c r="L9" s="320"/>
      <c r="N9" s="620"/>
    </row>
    <row r="10" spans="1:16" ht="2.4" customHeight="1" x14ac:dyDescent="0.25">
      <c r="A10" s="11"/>
      <c r="B10" s="11"/>
      <c r="C10" s="11"/>
      <c r="D10" s="11"/>
      <c r="G10" s="333" t="s">
        <v>307</v>
      </c>
      <c r="H10" s="333"/>
      <c r="I10" s="320"/>
      <c r="J10" s="320"/>
      <c r="K10" s="320"/>
      <c r="L10" s="320"/>
      <c r="N10" s="620"/>
    </row>
    <row r="11" spans="1:16" ht="2.4" customHeight="1" x14ac:dyDescent="0.25">
      <c r="A11" s="11"/>
      <c r="B11" s="11"/>
      <c r="C11" s="57"/>
      <c r="D11" s="57"/>
      <c r="G11" s="334" t="s">
        <v>503</v>
      </c>
      <c r="H11" s="335"/>
      <c r="I11" s="320"/>
      <c r="J11" s="320"/>
      <c r="K11" s="320"/>
      <c r="L11" s="320"/>
      <c r="N11" s="621"/>
    </row>
    <row r="12" spans="1:16" ht="2.4" hidden="1" customHeight="1" x14ac:dyDescent="0.3">
      <c r="A12" s="11"/>
      <c r="B12" s="11"/>
      <c r="C12" s="13"/>
      <c r="D12" s="13"/>
      <c r="G12" s="334" t="s">
        <v>243</v>
      </c>
      <c r="H12" s="334"/>
      <c r="I12" s="320"/>
      <c r="J12" s="320"/>
      <c r="K12" s="320"/>
      <c r="L12" s="320"/>
    </row>
    <row r="13" spans="1:16" ht="2.4" customHeight="1" x14ac:dyDescent="0.3">
      <c r="A13" s="11"/>
      <c r="B13" s="11"/>
      <c r="C13" s="13"/>
      <c r="D13" s="13"/>
      <c r="G13" s="334" t="s">
        <v>330</v>
      </c>
      <c r="H13" s="334"/>
      <c r="I13" s="320"/>
      <c r="J13" s="320"/>
      <c r="K13" s="320"/>
      <c r="L13" s="320"/>
    </row>
    <row r="14" spans="1:16" ht="2.4" customHeight="1" x14ac:dyDescent="0.3">
      <c r="A14" s="11"/>
      <c r="B14" s="11"/>
      <c r="C14" s="13"/>
      <c r="D14" s="13"/>
      <c r="G14" s="334" t="s">
        <v>308</v>
      </c>
      <c r="H14" s="334"/>
      <c r="I14" s="320"/>
      <c r="J14" s="320"/>
      <c r="K14" s="320"/>
      <c r="L14" s="320"/>
    </row>
    <row r="15" spans="1:16" ht="2.4" customHeight="1" x14ac:dyDescent="0.3">
      <c r="A15" s="11"/>
      <c r="B15" s="11"/>
      <c r="C15" s="13"/>
      <c r="D15" s="13"/>
      <c r="G15" s="334" t="s">
        <v>309</v>
      </c>
      <c r="H15" s="334"/>
      <c r="I15" s="320"/>
      <c r="J15" s="320"/>
      <c r="K15" s="320"/>
      <c r="L15" s="320"/>
    </row>
    <row r="16" spans="1:16" ht="2.4" customHeight="1" x14ac:dyDescent="0.3">
      <c r="A16" s="11"/>
      <c r="B16" s="11"/>
      <c r="C16" s="13"/>
      <c r="D16" s="13"/>
      <c r="G16" s="334" t="s">
        <v>305</v>
      </c>
      <c r="H16" s="334"/>
      <c r="I16" s="320"/>
      <c r="J16" s="320"/>
      <c r="K16" s="320"/>
      <c r="L16" s="320"/>
    </row>
    <row r="17" spans="1:15" ht="2.4" customHeight="1" thickBot="1" x14ac:dyDescent="0.35">
      <c r="A17" s="11"/>
      <c r="B17" s="11"/>
      <c r="C17" s="13"/>
      <c r="D17" s="13"/>
      <c r="G17" s="334" t="s">
        <v>310</v>
      </c>
      <c r="H17" s="334"/>
      <c r="I17" s="320"/>
      <c r="J17" s="320"/>
      <c r="K17" s="320"/>
      <c r="L17" s="320"/>
    </row>
    <row r="18" spans="1:15" ht="22.5" customHeight="1" x14ac:dyDescent="0.3">
      <c r="A18" s="11"/>
      <c r="B18" s="11"/>
      <c r="C18" s="78" t="s">
        <v>54</v>
      </c>
      <c r="D18" s="13"/>
      <c r="E18" s="78" t="s">
        <v>55</v>
      </c>
      <c r="G18" s="333" t="s">
        <v>306</v>
      </c>
      <c r="H18" s="333"/>
      <c r="I18" s="320"/>
      <c r="J18" s="320"/>
      <c r="K18" s="320"/>
      <c r="L18" s="320"/>
      <c r="M18" s="550">
        <v>1</v>
      </c>
      <c r="N18" s="551" t="str">
        <f>Profile!D1</f>
        <v>Hauptschul Abschluss</v>
      </c>
      <c r="O18" s="552">
        <f>Profile!E55</f>
        <v>0.71721311475409832</v>
      </c>
    </row>
    <row r="19" spans="1:15" ht="22.5" customHeight="1" thickBot="1" x14ac:dyDescent="0.35">
      <c r="A19" s="11"/>
      <c r="B19" s="11"/>
      <c r="C19" s="19" t="s">
        <v>5</v>
      </c>
      <c r="D19" s="13"/>
      <c r="E19" s="19" t="s">
        <v>5</v>
      </c>
      <c r="G19" s="333" t="s">
        <v>311</v>
      </c>
      <c r="H19" s="333"/>
      <c r="I19" s="320"/>
      <c r="J19" s="320"/>
      <c r="K19" s="320"/>
      <c r="L19" s="320"/>
      <c r="M19" s="553">
        <v>2</v>
      </c>
      <c r="N19" s="554" t="str">
        <f>Profile!F1</f>
        <v>Quali HSA</v>
      </c>
      <c r="O19" s="555">
        <f>Profile!G55</f>
        <v>0.84426229508196726</v>
      </c>
    </row>
    <row r="20" spans="1:15" ht="22.5" customHeight="1" thickBot="1" x14ac:dyDescent="0.35">
      <c r="A20" s="11"/>
      <c r="B20" s="11"/>
      <c r="C20" s="161"/>
      <c r="D20" s="13"/>
      <c r="E20" s="161"/>
      <c r="G20" s="333" t="s">
        <v>242</v>
      </c>
      <c r="H20" s="333"/>
      <c r="I20" s="623" t="s">
        <v>240</v>
      </c>
      <c r="J20" s="624"/>
      <c r="K20" s="321"/>
      <c r="L20" s="321"/>
      <c r="M20" s="553">
        <v>3</v>
      </c>
      <c r="N20" s="554" t="str">
        <f>Profile!H1</f>
        <v>technische Berufe</v>
      </c>
      <c r="O20" s="555">
        <f>Profile!I70</f>
        <v>0.86065573770491799</v>
      </c>
    </row>
    <row r="21" spans="1:15" ht="22.5" customHeight="1" x14ac:dyDescent="0.3">
      <c r="A21" s="11"/>
      <c r="B21" s="11"/>
      <c r="C21" s="210" t="s">
        <v>49</v>
      </c>
      <c r="D21" s="13"/>
      <c r="E21" s="210" t="s">
        <v>49</v>
      </c>
      <c r="G21" s="333" t="s">
        <v>443</v>
      </c>
      <c r="H21" s="333"/>
      <c r="I21" s="463" t="s">
        <v>416</v>
      </c>
      <c r="J21" s="463" t="s">
        <v>330</v>
      </c>
      <c r="K21" s="320"/>
      <c r="L21" s="320"/>
      <c r="M21" s="553">
        <v>4</v>
      </c>
      <c r="N21" s="554" t="str">
        <f>Profile!J1</f>
        <v>kaufmännische Berufe</v>
      </c>
      <c r="O21" s="555">
        <f>Profile!K55</f>
        <v>0.74180327868852458</v>
      </c>
    </row>
    <row r="22" spans="1:15" ht="22.5" customHeight="1" thickBot="1" x14ac:dyDescent="0.35">
      <c r="A22" s="11"/>
      <c r="B22" s="11" t="s">
        <v>62</v>
      </c>
      <c r="C22" s="572"/>
      <c r="D22" s="75"/>
      <c r="E22" s="514">
        <f t="shared" ref="E22:E53" si="0">C22</f>
        <v>0</v>
      </c>
      <c r="G22" s="573"/>
      <c r="H22" s="14"/>
      <c r="I22" s="576"/>
      <c r="J22" s="576"/>
      <c r="K22" s="321"/>
      <c r="L22" s="321"/>
      <c r="M22" s="556">
        <v>5</v>
      </c>
      <c r="N22" s="561" t="str">
        <f>Profile!L1</f>
        <v>pflegerische Berufe</v>
      </c>
      <c r="O22" s="557">
        <f>Profile!M55</f>
        <v>0.6598360655737705</v>
      </c>
    </row>
    <row r="23" spans="1:15" ht="22.5" customHeight="1" x14ac:dyDescent="0.3">
      <c r="A23" s="11"/>
      <c r="B23" s="11" t="s">
        <v>63</v>
      </c>
      <c r="C23" s="572"/>
      <c r="D23" s="76"/>
      <c r="E23" s="514">
        <f t="shared" si="0"/>
        <v>0</v>
      </c>
      <c r="G23" s="573"/>
      <c r="I23" s="577"/>
      <c r="J23" s="577"/>
      <c r="K23" s="320"/>
      <c r="L23" s="320"/>
      <c r="M23" s="558"/>
      <c r="N23" s="558"/>
      <c r="O23" s="559"/>
    </row>
    <row r="24" spans="1:15" ht="22.5" customHeight="1" x14ac:dyDescent="0.3">
      <c r="A24" s="11"/>
      <c r="B24" s="11" t="s">
        <v>64</v>
      </c>
      <c r="C24" s="572"/>
      <c r="D24" s="77"/>
      <c r="E24" s="514">
        <f t="shared" si="0"/>
        <v>0</v>
      </c>
      <c r="G24" s="573"/>
      <c r="I24" s="577"/>
      <c r="J24" s="576"/>
      <c r="K24" s="320"/>
      <c r="L24" s="320"/>
      <c r="M24" s="558"/>
      <c r="N24" s="558"/>
      <c r="O24" s="559"/>
    </row>
    <row r="25" spans="1:15" ht="22.5" customHeight="1" x14ac:dyDescent="0.3">
      <c r="A25" s="11"/>
      <c r="B25" s="11" t="s">
        <v>65</v>
      </c>
      <c r="C25" s="572"/>
      <c r="D25" s="77"/>
      <c r="E25" s="514">
        <f t="shared" si="0"/>
        <v>0</v>
      </c>
      <c r="G25" s="573"/>
      <c r="I25" s="578"/>
      <c r="J25" s="577"/>
      <c r="K25" s="320"/>
      <c r="L25" s="320"/>
      <c r="M25" s="558"/>
      <c r="N25" s="560"/>
      <c r="O25" s="559"/>
    </row>
    <row r="26" spans="1:15" ht="22.5" customHeight="1" x14ac:dyDescent="0.3">
      <c r="A26" s="11"/>
      <c r="B26" s="11" t="s">
        <v>66</v>
      </c>
      <c r="C26" s="572"/>
      <c r="D26" s="77"/>
      <c r="E26" s="514">
        <f t="shared" si="0"/>
        <v>0</v>
      </c>
      <c r="G26" s="573"/>
      <c r="I26" s="578"/>
      <c r="J26" s="576"/>
      <c r="K26" s="320"/>
      <c r="L26" s="320"/>
      <c r="M26" s="558"/>
      <c r="N26" s="560"/>
      <c r="O26" s="559"/>
    </row>
    <row r="27" spans="1:15" ht="22.5" customHeight="1" x14ac:dyDescent="0.3">
      <c r="A27" s="11"/>
      <c r="B27" s="11" t="s">
        <v>67</v>
      </c>
      <c r="C27" s="572"/>
      <c r="D27" s="11"/>
      <c r="E27" s="514">
        <f t="shared" si="0"/>
        <v>0</v>
      </c>
      <c r="G27" s="573"/>
      <c r="I27" s="578"/>
      <c r="J27" s="577"/>
      <c r="K27" s="320"/>
      <c r="L27" s="320"/>
      <c r="M27" s="558"/>
      <c r="N27" s="560"/>
      <c r="O27" s="559"/>
    </row>
    <row r="28" spans="1:15" ht="22.5" customHeight="1" x14ac:dyDescent="0.3">
      <c r="A28" s="11"/>
      <c r="B28" s="11" t="s">
        <v>68</v>
      </c>
      <c r="C28" s="572"/>
      <c r="D28" s="77"/>
      <c r="E28" s="514">
        <f t="shared" si="0"/>
        <v>0</v>
      </c>
      <c r="G28" s="573"/>
      <c r="I28" s="578"/>
      <c r="J28" s="576"/>
      <c r="K28" s="320"/>
      <c r="L28" s="320"/>
      <c r="M28" s="558"/>
      <c r="N28" s="560"/>
      <c r="O28" s="559"/>
    </row>
    <row r="29" spans="1:15" ht="22.5" customHeight="1" x14ac:dyDescent="0.3">
      <c r="A29" s="11"/>
      <c r="B29" s="11" t="s">
        <v>69</v>
      </c>
      <c r="C29" s="572"/>
      <c r="D29" s="77"/>
      <c r="E29" s="514">
        <f t="shared" si="0"/>
        <v>0</v>
      </c>
      <c r="G29" s="573"/>
      <c r="I29" s="578"/>
      <c r="J29" s="577"/>
      <c r="K29" s="320"/>
      <c r="L29" s="320"/>
      <c r="M29" s="558"/>
      <c r="N29" s="560"/>
      <c r="O29" s="559"/>
    </row>
    <row r="30" spans="1:15" ht="22.5" customHeight="1" x14ac:dyDescent="0.3">
      <c r="A30" s="11"/>
      <c r="B30" s="11" t="s">
        <v>70</v>
      </c>
      <c r="C30" s="572"/>
      <c r="D30" s="77"/>
      <c r="E30" s="514">
        <f t="shared" si="0"/>
        <v>0</v>
      </c>
      <c r="G30" s="573"/>
      <c r="I30" s="578"/>
      <c r="J30" s="576"/>
      <c r="K30" s="320"/>
      <c r="L30" s="320"/>
      <c r="M30" s="558"/>
      <c r="N30" s="560"/>
      <c r="O30" s="559"/>
    </row>
    <row r="31" spans="1:15" ht="22.5" customHeight="1" x14ac:dyDescent="0.3">
      <c r="A31" s="11"/>
      <c r="B31" s="11" t="s">
        <v>71</v>
      </c>
      <c r="C31" s="572"/>
      <c r="D31" s="76"/>
      <c r="E31" s="514">
        <f t="shared" si="0"/>
        <v>0</v>
      </c>
      <c r="G31" s="573"/>
      <c r="I31" s="578"/>
      <c r="J31" s="577"/>
      <c r="K31" s="320"/>
      <c r="L31" s="320"/>
      <c r="M31" s="11"/>
      <c r="N31" s="11"/>
      <c r="O31" s="254"/>
    </row>
    <row r="32" spans="1:15" ht="22.5" customHeight="1" x14ac:dyDescent="0.3">
      <c r="A32" s="11"/>
      <c r="B32" s="11" t="s">
        <v>72</v>
      </c>
      <c r="C32" s="572"/>
      <c r="D32" s="76"/>
      <c r="E32" s="514">
        <f t="shared" si="0"/>
        <v>0</v>
      </c>
      <c r="G32" s="574"/>
      <c r="I32" s="578"/>
      <c r="J32" s="576"/>
      <c r="K32" s="320"/>
      <c r="L32" s="320"/>
      <c r="M32" s="11"/>
      <c r="N32" s="386"/>
      <c r="O32" s="254"/>
    </row>
    <row r="33" spans="1:15" ht="22.5" customHeight="1" x14ac:dyDescent="0.3">
      <c r="A33" s="11"/>
      <c r="B33" s="11" t="s">
        <v>73</v>
      </c>
      <c r="C33" s="572"/>
      <c r="D33" s="76"/>
      <c r="E33" s="514">
        <f t="shared" si="0"/>
        <v>0</v>
      </c>
      <c r="G33" s="574"/>
      <c r="I33" s="578"/>
      <c r="J33" s="577"/>
      <c r="K33" s="320"/>
      <c r="L33" s="320"/>
      <c r="M33" s="11"/>
      <c r="N33" s="11"/>
      <c r="O33" s="254"/>
    </row>
    <row r="34" spans="1:15" ht="22.5" customHeight="1" x14ac:dyDescent="0.3">
      <c r="A34" s="11"/>
      <c r="B34" s="11" t="s">
        <v>74</v>
      </c>
      <c r="C34" s="572"/>
      <c r="D34" s="76"/>
      <c r="E34" s="514">
        <f t="shared" si="0"/>
        <v>0</v>
      </c>
      <c r="G34" s="574"/>
      <c r="I34" s="578"/>
      <c r="J34" s="576"/>
      <c r="K34" s="320"/>
      <c r="L34" s="320"/>
      <c r="M34" s="11"/>
      <c r="N34" s="386"/>
      <c r="O34" s="254"/>
    </row>
    <row r="35" spans="1:15" ht="22.5" customHeight="1" x14ac:dyDescent="0.3">
      <c r="A35" s="11"/>
      <c r="B35" s="11" t="s">
        <v>75</v>
      </c>
      <c r="C35" s="572"/>
      <c r="D35" s="76"/>
      <c r="E35" s="514">
        <f t="shared" si="0"/>
        <v>0</v>
      </c>
      <c r="G35" s="574"/>
      <c r="I35" s="578"/>
      <c r="J35" s="577"/>
      <c r="K35" s="320"/>
      <c r="L35" s="320"/>
      <c r="M35" s="11"/>
      <c r="N35" s="11"/>
      <c r="O35" s="254"/>
    </row>
    <row r="36" spans="1:15" ht="22.5" customHeight="1" x14ac:dyDescent="0.3">
      <c r="A36" s="11"/>
      <c r="B36" s="11" t="s">
        <v>76</v>
      </c>
      <c r="C36" s="571"/>
      <c r="D36" s="76"/>
      <c r="E36" s="514">
        <f t="shared" si="0"/>
        <v>0</v>
      </c>
      <c r="G36" s="575"/>
      <c r="I36" s="578"/>
      <c r="J36" s="576"/>
      <c r="K36" s="320"/>
      <c r="L36" s="320"/>
      <c r="M36" s="11"/>
      <c r="N36" s="386"/>
      <c r="O36" s="254"/>
    </row>
    <row r="37" spans="1:15" ht="22.5" customHeight="1" x14ac:dyDescent="0.3">
      <c r="A37" s="11"/>
      <c r="B37" s="11" t="s">
        <v>77</v>
      </c>
      <c r="C37" s="571"/>
      <c r="D37" s="76"/>
      <c r="E37" s="514">
        <f t="shared" si="0"/>
        <v>0</v>
      </c>
      <c r="G37" s="574"/>
      <c r="I37" s="578"/>
      <c r="J37" s="577"/>
      <c r="K37" s="320"/>
      <c r="L37" s="320"/>
      <c r="M37" s="11"/>
      <c r="N37" s="11"/>
      <c r="O37" s="254"/>
    </row>
    <row r="38" spans="1:15" ht="22.5" customHeight="1" x14ac:dyDescent="0.3">
      <c r="A38" s="11"/>
      <c r="B38" s="11" t="s">
        <v>78</v>
      </c>
      <c r="C38" s="571"/>
      <c r="D38" s="76"/>
      <c r="E38" s="514">
        <f t="shared" si="0"/>
        <v>0</v>
      </c>
      <c r="G38" s="574"/>
      <c r="I38" s="578"/>
      <c r="J38" s="576"/>
      <c r="K38" s="320"/>
      <c r="L38" s="320"/>
      <c r="M38" s="11"/>
      <c r="N38" s="386"/>
      <c r="O38" s="254"/>
    </row>
    <row r="39" spans="1:15" ht="22.5" customHeight="1" x14ac:dyDescent="0.3">
      <c r="A39" s="11"/>
      <c r="B39" s="11" t="s">
        <v>79</v>
      </c>
      <c r="C39" s="571"/>
      <c r="D39" s="76"/>
      <c r="E39" s="514">
        <f t="shared" si="0"/>
        <v>0</v>
      </c>
      <c r="G39" s="574"/>
      <c r="I39" s="578"/>
      <c r="J39" s="577"/>
      <c r="K39" s="320"/>
      <c r="L39" s="320"/>
      <c r="M39" s="11"/>
      <c r="N39" s="386"/>
      <c r="O39" s="254"/>
    </row>
    <row r="40" spans="1:15" ht="22.5" customHeight="1" x14ac:dyDescent="0.3">
      <c r="A40" s="11"/>
      <c r="B40" s="11" t="s">
        <v>80</v>
      </c>
      <c r="C40" s="571"/>
      <c r="D40" s="76"/>
      <c r="E40" s="514">
        <f t="shared" si="0"/>
        <v>0</v>
      </c>
      <c r="G40" s="574"/>
      <c r="I40" s="578"/>
      <c r="J40" s="576"/>
      <c r="K40" s="320"/>
      <c r="L40" s="320"/>
      <c r="M40" s="11"/>
      <c r="N40" s="386"/>
      <c r="O40" s="254"/>
    </row>
    <row r="41" spans="1:15" ht="22.5" customHeight="1" x14ac:dyDescent="0.3">
      <c r="A41" s="11"/>
      <c r="B41" s="11" t="s">
        <v>81</v>
      </c>
      <c r="C41" s="571"/>
      <c r="D41" s="76"/>
      <c r="E41" s="514">
        <f t="shared" si="0"/>
        <v>0</v>
      </c>
      <c r="G41" s="574"/>
      <c r="I41" s="578"/>
      <c r="J41" s="577"/>
      <c r="K41" s="320"/>
      <c r="L41" s="320"/>
      <c r="M41" s="11"/>
      <c r="N41" s="386"/>
      <c r="O41" s="254"/>
    </row>
    <row r="42" spans="1:15" ht="22.5" customHeight="1" x14ac:dyDescent="0.3">
      <c r="A42" s="11"/>
      <c r="B42" s="11" t="s">
        <v>82</v>
      </c>
      <c r="C42" s="571"/>
      <c r="D42" s="76"/>
      <c r="E42" s="514">
        <f t="shared" si="0"/>
        <v>0</v>
      </c>
      <c r="G42" s="574"/>
      <c r="I42" s="578"/>
      <c r="J42" s="576"/>
      <c r="K42" s="320"/>
      <c r="L42" s="320"/>
      <c r="M42" s="11"/>
      <c r="N42" s="386"/>
      <c r="O42" s="254"/>
    </row>
    <row r="43" spans="1:15" ht="22.5" customHeight="1" x14ac:dyDescent="0.3">
      <c r="A43" s="11"/>
      <c r="B43" s="11" t="s">
        <v>83</v>
      </c>
      <c r="C43" s="571"/>
      <c r="D43" s="76"/>
      <c r="E43" s="514">
        <f t="shared" si="0"/>
        <v>0</v>
      </c>
      <c r="G43" s="574"/>
      <c r="I43" s="578"/>
      <c r="J43" s="577"/>
      <c r="K43" s="320"/>
      <c r="L43" s="320"/>
      <c r="M43" s="11"/>
      <c r="N43" s="386"/>
      <c r="O43" s="254"/>
    </row>
    <row r="44" spans="1:15" ht="22.5" customHeight="1" x14ac:dyDescent="0.3">
      <c r="A44" s="11"/>
      <c r="B44" s="11" t="s">
        <v>84</v>
      </c>
      <c r="C44" s="571"/>
      <c r="D44" s="76"/>
      <c r="E44" s="514">
        <f t="shared" si="0"/>
        <v>0</v>
      </c>
      <c r="G44" s="574"/>
      <c r="I44" s="578"/>
      <c r="J44" s="576"/>
      <c r="K44" s="320"/>
      <c r="L44" s="320"/>
      <c r="M44" s="11"/>
      <c r="N44" s="386"/>
      <c r="O44" s="254"/>
    </row>
    <row r="45" spans="1:15" ht="22.5" customHeight="1" x14ac:dyDescent="0.3">
      <c r="A45" s="11"/>
      <c r="B45" s="11" t="s">
        <v>85</v>
      </c>
      <c r="C45" s="571"/>
      <c r="D45" s="76"/>
      <c r="E45" s="514">
        <f t="shared" si="0"/>
        <v>0</v>
      </c>
      <c r="G45" s="574"/>
      <c r="I45" s="578"/>
      <c r="J45" s="577"/>
      <c r="K45" s="320"/>
      <c r="L45" s="320"/>
      <c r="M45" s="11"/>
      <c r="N45" s="386"/>
      <c r="O45" s="254"/>
    </row>
    <row r="46" spans="1:15" ht="22.5" customHeight="1" x14ac:dyDescent="0.3">
      <c r="A46" s="11"/>
      <c r="B46" s="11" t="s">
        <v>86</v>
      </c>
      <c r="C46" s="571"/>
      <c r="D46" s="76"/>
      <c r="E46" s="514">
        <f t="shared" si="0"/>
        <v>0</v>
      </c>
      <c r="G46" s="574"/>
      <c r="I46" s="578"/>
      <c r="J46" s="576"/>
      <c r="K46" s="320"/>
      <c r="L46" s="320"/>
      <c r="M46" s="11"/>
      <c r="N46" s="386"/>
      <c r="O46" s="254"/>
    </row>
    <row r="47" spans="1:15" ht="22.5" customHeight="1" x14ac:dyDescent="0.3">
      <c r="A47" s="11"/>
      <c r="B47" s="11" t="s">
        <v>87</v>
      </c>
      <c r="C47" s="571"/>
      <c r="D47" s="76"/>
      <c r="E47" s="514">
        <f t="shared" si="0"/>
        <v>0</v>
      </c>
      <c r="G47" s="350"/>
      <c r="I47" s="516"/>
      <c r="J47" s="516"/>
      <c r="K47" s="320"/>
      <c r="L47" s="320"/>
      <c r="M47" s="11"/>
      <c r="N47" s="386"/>
      <c r="O47" s="254"/>
    </row>
    <row r="48" spans="1:15" ht="22.5" customHeight="1" x14ac:dyDescent="0.3">
      <c r="A48" s="11"/>
      <c r="B48" s="11" t="s">
        <v>88</v>
      </c>
      <c r="C48" s="571"/>
      <c r="D48" s="76"/>
      <c r="E48" s="514">
        <f t="shared" si="0"/>
        <v>0</v>
      </c>
      <c r="G48" s="350"/>
      <c r="I48" s="516"/>
      <c r="J48" s="515"/>
      <c r="K48" s="320"/>
      <c r="L48" s="320"/>
      <c r="M48" s="11"/>
      <c r="N48" s="253"/>
      <c r="O48" s="254"/>
    </row>
    <row r="49" spans="1:12" ht="22.5" customHeight="1" x14ac:dyDescent="0.3">
      <c r="A49" s="11"/>
      <c r="B49" s="11" t="s">
        <v>89</v>
      </c>
      <c r="C49" s="571"/>
      <c r="D49" s="76"/>
      <c r="E49" s="514">
        <f t="shared" si="0"/>
        <v>0</v>
      </c>
      <c r="G49" s="350"/>
      <c r="I49" s="516"/>
      <c r="J49" s="516"/>
      <c r="K49" s="320"/>
      <c r="L49" s="320"/>
    </row>
    <row r="50" spans="1:12" ht="22.5" customHeight="1" x14ac:dyDescent="0.3">
      <c r="A50" s="11"/>
      <c r="B50" s="11" t="s">
        <v>90</v>
      </c>
      <c r="C50" s="571"/>
      <c r="D50" s="76"/>
      <c r="E50" s="514">
        <f t="shared" si="0"/>
        <v>0</v>
      </c>
      <c r="G50" s="350"/>
      <c r="I50" s="516"/>
      <c r="J50" s="515"/>
      <c r="K50" s="320"/>
      <c r="L50" s="320"/>
    </row>
    <row r="51" spans="1:12" ht="22.5" customHeight="1" x14ac:dyDescent="0.3">
      <c r="A51" s="11"/>
      <c r="B51" s="11" t="s">
        <v>91</v>
      </c>
      <c r="C51" s="92"/>
      <c r="D51" s="76"/>
      <c r="E51" s="514">
        <f t="shared" si="0"/>
        <v>0</v>
      </c>
      <c r="G51" s="350"/>
      <c r="I51" s="516"/>
      <c r="J51" s="516"/>
      <c r="K51" s="320"/>
      <c r="L51" s="320"/>
    </row>
    <row r="52" spans="1:12" ht="22.5" customHeight="1" x14ac:dyDescent="0.3">
      <c r="A52" s="11"/>
      <c r="B52" s="11" t="s">
        <v>92</v>
      </c>
      <c r="C52" s="92"/>
      <c r="D52" s="76"/>
      <c r="E52" s="514">
        <f t="shared" si="0"/>
        <v>0</v>
      </c>
      <c r="G52" s="350"/>
      <c r="I52" s="516"/>
      <c r="J52" s="515"/>
      <c r="K52" s="320"/>
      <c r="L52" s="320"/>
    </row>
    <row r="53" spans="1:12" ht="22.5" customHeight="1" x14ac:dyDescent="0.3">
      <c r="A53" s="11"/>
      <c r="B53" s="11" t="s">
        <v>93</v>
      </c>
      <c r="C53" s="92"/>
      <c r="D53" s="76"/>
      <c r="E53" s="514">
        <f t="shared" si="0"/>
        <v>0</v>
      </c>
      <c r="G53" s="350"/>
      <c r="I53" s="516"/>
      <c r="J53" s="516"/>
      <c r="K53" s="320"/>
      <c r="L53" s="320"/>
    </row>
    <row r="54" spans="1:12" ht="22.5" customHeight="1" x14ac:dyDescent="0.25">
      <c r="A54" s="11"/>
      <c r="B54" s="11"/>
      <c r="C54" s="17"/>
      <c r="D54" s="17"/>
      <c r="G54" s="11"/>
      <c r="I54" s="320"/>
      <c r="J54" s="320"/>
      <c r="K54" s="320"/>
      <c r="L54" s="320"/>
    </row>
    <row r="55" spans="1:12" x14ac:dyDescent="0.25">
      <c r="E55"/>
      <c r="F55"/>
      <c r="G55" s="18"/>
      <c r="H55"/>
    </row>
    <row r="56" spans="1:12" x14ac:dyDescent="0.25">
      <c r="E56"/>
      <c r="F56"/>
      <c r="H56"/>
    </row>
    <row r="57" spans="1:12" x14ac:dyDescent="0.25">
      <c r="E57"/>
      <c r="F57"/>
      <c r="H57"/>
    </row>
    <row r="58" spans="1:12" x14ac:dyDescent="0.25">
      <c r="E58"/>
      <c r="F58"/>
      <c r="H58"/>
    </row>
    <row r="59" spans="1:12" x14ac:dyDescent="0.25">
      <c r="E59"/>
      <c r="F59"/>
      <c r="H59"/>
    </row>
    <row r="60" spans="1:12" x14ac:dyDescent="0.25">
      <c r="E60"/>
      <c r="F60"/>
      <c r="H60"/>
    </row>
    <row r="61" spans="1:12" x14ac:dyDescent="0.25">
      <c r="E61"/>
      <c r="F61"/>
      <c r="H61"/>
    </row>
    <row r="62" spans="1:12" x14ac:dyDescent="0.25">
      <c r="E62"/>
      <c r="F62"/>
      <c r="H62"/>
    </row>
    <row r="63" spans="1:12" x14ac:dyDescent="0.25">
      <c r="E63"/>
      <c r="F63"/>
      <c r="H63"/>
    </row>
    <row r="64" spans="1:12" x14ac:dyDescent="0.25">
      <c r="E64"/>
      <c r="F64"/>
      <c r="H64"/>
    </row>
    <row r="65" spans="3:8" x14ac:dyDescent="0.25">
      <c r="E65"/>
      <c r="F65"/>
      <c r="H65"/>
    </row>
    <row r="66" spans="3:8" x14ac:dyDescent="0.25">
      <c r="E66"/>
      <c r="F66"/>
      <c r="H66"/>
    </row>
    <row r="67" spans="3:8" x14ac:dyDescent="0.25">
      <c r="E67"/>
      <c r="F67"/>
      <c r="H67"/>
    </row>
    <row r="68" spans="3:8" hidden="1" x14ac:dyDescent="0.25">
      <c r="C68" t="s">
        <v>39</v>
      </c>
      <c r="E68"/>
      <c r="F68"/>
      <c r="H68"/>
    </row>
    <row r="69" spans="3:8" hidden="1" x14ac:dyDescent="0.25">
      <c r="C69" t="s">
        <v>40</v>
      </c>
      <c r="E69"/>
      <c r="F69"/>
      <c r="H69"/>
    </row>
    <row r="70" spans="3:8" hidden="1" x14ac:dyDescent="0.25">
      <c r="C70" t="s">
        <v>41</v>
      </c>
      <c r="E70"/>
      <c r="F70"/>
      <c r="H70"/>
    </row>
    <row r="71" spans="3:8" hidden="1" x14ac:dyDescent="0.25">
      <c r="C71" t="s">
        <v>50</v>
      </c>
      <c r="E71"/>
      <c r="F71"/>
      <c r="H71"/>
    </row>
    <row r="72" spans="3:8" hidden="1" x14ac:dyDescent="0.25">
      <c r="C72" t="s">
        <v>42</v>
      </c>
      <c r="E72"/>
      <c r="F72"/>
      <c r="H72"/>
    </row>
    <row r="73" spans="3:8" hidden="1" x14ac:dyDescent="0.25">
      <c r="C73" t="s">
        <v>43</v>
      </c>
      <c r="E73"/>
      <c r="F73"/>
      <c r="H73"/>
    </row>
    <row r="74" spans="3:8" hidden="1" x14ac:dyDescent="0.25">
      <c r="C74" t="s">
        <v>45</v>
      </c>
      <c r="E74"/>
      <c r="F74"/>
      <c r="H74"/>
    </row>
    <row r="75" spans="3:8" hidden="1" x14ac:dyDescent="0.25">
      <c r="C75" t="s">
        <v>44</v>
      </c>
      <c r="H75"/>
    </row>
    <row r="76" spans="3:8" hidden="1" x14ac:dyDescent="0.25">
      <c r="C76" t="s">
        <v>46</v>
      </c>
      <c r="H76"/>
    </row>
    <row r="77" spans="3:8" hidden="1" x14ac:dyDescent="0.25">
      <c r="C77" t="s">
        <v>20</v>
      </c>
      <c r="H77"/>
    </row>
    <row r="78" spans="3:8" x14ac:dyDescent="0.25">
      <c r="E78"/>
      <c r="F78"/>
      <c r="H78"/>
    </row>
    <row r="79" spans="3:8" x14ac:dyDescent="0.25">
      <c r="E79"/>
      <c r="F79"/>
      <c r="H79"/>
    </row>
    <row r="80" spans="3:8" x14ac:dyDescent="0.25">
      <c r="E80"/>
      <c r="F80"/>
      <c r="H80"/>
    </row>
    <row r="81" spans="5:8" x14ac:dyDescent="0.25">
      <c r="E81"/>
      <c r="F81"/>
      <c r="H81"/>
    </row>
    <row r="82" spans="5:8" x14ac:dyDescent="0.25">
      <c r="E82"/>
      <c r="F82"/>
      <c r="H82"/>
    </row>
    <row r="83" spans="5:8" x14ac:dyDescent="0.25">
      <c r="E83"/>
      <c r="F83"/>
      <c r="H83"/>
    </row>
    <row r="84" spans="5:8" x14ac:dyDescent="0.25">
      <c r="E84"/>
      <c r="F84"/>
      <c r="H84"/>
    </row>
    <row r="85" spans="5:8" x14ac:dyDescent="0.25">
      <c r="E85"/>
      <c r="F85"/>
      <c r="H85"/>
    </row>
    <row r="86" spans="5:8" x14ac:dyDescent="0.25">
      <c r="E86"/>
      <c r="F86"/>
      <c r="H86"/>
    </row>
    <row r="87" spans="5:8" x14ac:dyDescent="0.25">
      <c r="E87"/>
      <c r="F87"/>
      <c r="H87"/>
    </row>
    <row r="88" spans="5:8" x14ac:dyDescent="0.25">
      <c r="E88"/>
      <c r="F88"/>
      <c r="H88"/>
    </row>
    <row r="89" spans="5:8" x14ac:dyDescent="0.25">
      <c r="E89"/>
      <c r="F89"/>
      <c r="H89"/>
    </row>
    <row r="90" spans="5:8" x14ac:dyDescent="0.25">
      <c r="E90"/>
      <c r="F90"/>
      <c r="H90"/>
    </row>
    <row r="91" spans="5:8" x14ac:dyDescent="0.25">
      <c r="E91"/>
      <c r="F91"/>
      <c r="H91"/>
    </row>
    <row r="92" spans="5:8" x14ac:dyDescent="0.25">
      <c r="E92"/>
      <c r="F92"/>
      <c r="H92"/>
    </row>
    <row r="93" spans="5:8" x14ac:dyDescent="0.25">
      <c r="E93"/>
      <c r="F93"/>
      <c r="H93"/>
    </row>
    <row r="94" spans="5:8" x14ac:dyDescent="0.25">
      <c r="E94"/>
      <c r="F94"/>
      <c r="H94"/>
    </row>
    <row r="95" spans="5:8" x14ac:dyDescent="0.25">
      <c r="E95"/>
      <c r="F95"/>
      <c r="H95"/>
    </row>
    <row r="96" spans="5:8" x14ac:dyDescent="0.25">
      <c r="E96"/>
      <c r="F96"/>
      <c r="H96"/>
    </row>
    <row r="97" spans="5:8" x14ac:dyDescent="0.25">
      <c r="E97"/>
      <c r="F97"/>
      <c r="H97"/>
    </row>
    <row r="98" spans="5:8" x14ac:dyDescent="0.25">
      <c r="E98"/>
      <c r="F98"/>
      <c r="H98"/>
    </row>
    <row r="99" spans="5:8" x14ac:dyDescent="0.25">
      <c r="E99"/>
      <c r="F99"/>
      <c r="H99"/>
    </row>
    <row r="100" spans="5:8" x14ac:dyDescent="0.25">
      <c r="E100"/>
      <c r="F100"/>
      <c r="H100"/>
    </row>
    <row r="101" spans="5:8" x14ac:dyDescent="0.25">
      <c r="E101"/>
      <c r="F101"/>
      <c r="H101"/>
    </row>
    <row r="102" spans="5:8" x14ac:dyDescent="0.25">
      <c r="E102"/>
      <c r="F102"/>
      <c r="H102"/>
    </row>
    <row r="103" spans="5:8" x14ac:dyDescent="0.25">
      <c r="E103"/>
      <c r="F103"/>
      <c r="H103"/>
    </row>
    <row r="104" spans="5:8" x14ac:dyDescent="0.25">
      <c r="E104"/>
      <c r="F104"/>
      <c r="H104"/>
    </row>
    <row r="105" spans="5:8" x14ac:dyDescent="0.25">
      <c r="E105"/>
      <c r="F105"/>
      <c r="H105"/>
    </row>
    <row r="106" spans="5:8" x14ac:dyDescent="0.25">
      <c r="E106"/>
      <c r="F106"/>
      <c r="H106"/>
    </row>
    <row r="107" spans="5:8" x14ac:dyDescent="0.25">
      <c r="E107"/>
      <c r="F107"/>
      <c r="H107"/>
    </row>
    <row r="108" spans="5:8" x14ac:dyDescent="0.25">
      <c r="E108"/>
      <c r="F108"/>
      <c r="H108"/>
    </row>
    <row r="109" spans="5:8" x14ac:dyDescent="0.25">
      <c r="E109"/>
      <c r="F109"/>
      <c r="H109"/>
    </row>
    <row r="110" spans="5:8" x14ac:dyDescent="0.25">
      <c r="E110"/>
      <c r="F110"/>
      <c r="H110"/>
    </row>
    <row r="111" spans="5:8" x14ac:dyDescent="0.25">
      <c r="E111"/>
      <c r="F111"/>
      <c r="H111"/>
    </row>
    <row r="112" spans="5:8" x14ac:dyDescent="0.25">
      <c r="E112"/>
      <c r="F112"/>
      <c r="H112"/>
    </row>
    <row r="113" spans="5:8" x14ac:dyDescent="0.25">
      <c r="E113"/>
      <c r="F113"/>
      <c r="H113"/>
    </row>
    <row r="114" spans="5:8" x14ac:dyDescent="0.25">
      <c r="E114"/>
      <c r="F114"/>
      <c r="H114"/>
    </row>
    <row r="115" spans="5:8" x14ac:dyDescent="0.25">
      <c r="E115"/>
      <c r="F115"/>
      <c r="H115"/>
    </row>
    <row r="116" spans="5:8" x14ac:dyDescent="0.25">
      <c r="E116"/>
      <c r="F116"/>
      <c r="H116"/>
    </row>
    <row r="117" spans="5:8" x14ac:dyDescent="0.25">
      <c r="E117"/>
      <c r="F117"/>
      <c r="H117"/>
    </row>
    <row r="118" spans="5:8" x14ac:dyDescent="0.25">
      <c r="E118"/>
      <c r="F118"/>
      <c r="H118"/>
    </row>
    <row r="119" spans="5:8" x14ac:dyDescent="0.25">
      <c r="E119"/>
      <c r="F119"/>
      <c r="H119"/>
    </row>
    <row r="120" spans="5:8" x14ac:dyDescent="0.25">
      <c r="E120"/>
      <c r="F120"/>
      <c r="H120"/>
    </row>
    <row r="121" spans="5:8" x14ac:dyDescent="0.25">
      <c r="E121"/>
      <c r="F121"/>
      <c r="H121"/>
    </row>
    <row r="122" spans="5:8" x14ac:dyDescent="0.25">
      <c r="E122"/>
      <c r="F122"/>
      <c r="H122"/>
    </row>
    <row r="123" spans="5:8" x14ac:dyDescent="0.25">
      <c r="E123"/>
      <c r="F123"/>
      <c r="H123"/>
    </row>
    <row r="124" spans="5:8" x14ac:dyDescent="0.25">
      <c r="E124"/>
      <c r="F124"/>
      <c r="H124"/>
    </row>
    <row r="125" spans="5:8" x14ac:dyDescent="0.25">
      <c r="E125"/>
      <c r="F125"/>
      <c r="H125"/>
    </row>
    <row r="126" spans="5:8" x14ac:dyDescent="0.25">
      <c r="E126"/>
      <c r="F126"/>
      <c r="H126"/>
    </row>
    <row r="127" spans="5:8" x14ac:dyDescent="0.25">
      <c r="E127"/>
      <c r="F127"/>
      <c r="H127"/>
    </row>
    <row r="128" spans="5:8" x14ac:dyDescent="0.25">
      <c r="E128"/>
      <c r="F128"/>
      <c r="H128"/>
    </row>
    <row r="129" spans="5:8" x14ac:dyDescent="0.25">
      <c r="E129"/>
      <c r="F129"/>
      <c r="H129"/>
    </row>
    <row r="130" spans="5:8" x14ac:dyDescent="0.25">
      <c r="E130"/>
      <c r="F130"/>
      <c r="H130"/>
    </row>
    <row r="131" spans="5:8" x14ac:dyDescent="0.25">
      <c r="E131"/>
      <c r="F131"/>
      <c r="H131"/>
    </row>
    <row r="132" spans="5:8" x14ac:dyDescent="0.25">
      <c r="E132"/>
      <c r="F132"/>
      <c r="H132"/>
    </row>
    <row r="133" spans="5:8" x14ac:dyDescent="0.25">
      <c r="E133"/>
      <c r="F133"/>
      <c r="H133"/>
    </row>
    <row r="134" spans="5:8" x14ac:dyDescent="0.25">
      <c r="E134"/>
      <c r="F134"/>
      <c r="H134"/>
    </row>
    <row r="135" spans="5:8" x14ac:dyDescent="0.25">
      <c r="E135"/>
      <c r="F135"/>
      <c r="H135"/>
    </row>
    <row r="136" spans="5:8" x14ac:dyDescent="0.25">
      <c r="E136"/>
      <c r="F136"/>
      <c r="H136"/>
    </row>
    <row r="137" spans="5:8" x14ac:dyDescent="0.25">
      <c r="E137"/>
      <c r="F137"/>
      <c r="H137"/>
    </row>
    <row r="138" spans="5:8" x14ac:dyDescent="0.25">
      <c r="E138"/>
      <c r="F138"/>
      <c r="H138"/>
    </row>
    <row r="139" spans="5:8" x14ac:dyDescent="0.25">
      <c r="E139"/>
      <c r="F139"/>
      <c r="H139"/>
    </row>
    <row r="140" spans="5:8" x14ac:dyDescent="0.25">
      <c r="E140"/>
      <c r="F140"/>
      <c r="H140"/>
    </row>
    <row r="141" spans="5:8" x14ac:dyDescent="0.25">
      <c r="E141"/>
      <c r="F141"/>
      <c r="H141"/>
    </row>
    <row r="142" spans="5:8" x14ac:dyDescent="0.25">
      <c r="E142"/>
      <c r="F142"/>
      <c r="H142"/>
    </row>
    <row r="143" spans="5:8" x14ac:dyDescent="0.25">
      <c r="E143"/>
      <c r="F143"/>
      <c r="H143"/>
    </row>
    <row r="144" spans="5:8" x14ac:dyDescent="0.25">
      <c r="E144"/>
      <c r="F144"/>
      <c r="H144"/>
    </row>
    <row r="145" spans="5:8" x14ac:dyDescent="0.25">
      <c r="E145"/>
      <c r="F145"/>
      <c r="H145"/>
    </row>
    <row r="146" spans="5:8" x14ac:dyDescent="0.25">
      <c r="E146"/>
      <c r="F146"/>
      <c r="H146"/>
    </row>
    <row r="147" spans="5:8" x14ac:dyDescent="0.25">
      <c r="E147"/>
      <c r="F147"/>
      <c r="H147"/>
    </row>
    <row r="148" spans="5:8" x14ac:dyDescent="0.25">
      <c r="E148"/>
      <c r="F148"/>
      <c r="H148"/>
    </row>
    <row r="149" spans="5:8" x14ac:dyDescent="0.25">
      <c r="E149"/>
      <c r="F149"/>
      <c r="H149"/>
    </row>
    <row r="150" spans="5:8" x14ac:dyDescent="0.25">
      <c r="E150"/>
      <c r="F150"/>
      <c r="H150"/>
    </row>
    <row r="151" spans="5:8" x14ac:dyDescent="0.25">
      <c r="E151"/>
      <c r="F151"/>
      <c r="H151"/>
    </row>
    <row r="152" spans="5:8" x14ac:dyDescent="0.25">
      <c r="E152"/>
      <c r="F152"/>
      <c r="H152"/>
    </row>
    <row r="153" spans="5:8" x14ac:dyDescent="0.25">
      <c r="E153"/>
      <c r="F153"/>
      <c r="H153"/>
    </row>
    <row r="154" spans="5:8" x14ac:dyDescent="0.25">
      <c r="E154"/>
      <c r="F154"/>
      <c r="H154"/>
    </row>
    <row r="155" spans="5:8" x14ac:dyDescent="0.25">
      <c r="E155"/>
      <c r="F155"/>
      <c r="H155"/>
    </row>
    <row r="156" spans="5:8" x14ac:dyDescent="0.25">
      <c r="E156"/>
      <c r="F156"/>
      <c r="H156"/>
    </row>
    <row r="157" spans="5:8" x14ac:dyDescent="0.25">
      <c r="E157"/>
      <c r="F157"/>
      <c r="H157"/>
    </row>
    <row r="158" spans="5:8" x14ac:dyDescent="0.25">
      <c r="E158"/>
      <c r="F158"/>
      <c r="H158"/>
    </row>
    <row r="159" spans="5:8" x14ac:dyDescent="0.25">
      <c r="E159"/>
      <c r="F159"/>
      <c r="H159"/>
    </row>
    <row r="160" spans="5:8" x14ac:dyDescent="0.25">
      <c r="E160"/>
      <c r="F160"/>
      <c r="H160"/>
    </row>
    <row r="161" spans="5:8" x14ac:dyDescent="0.25">
      <c r="E161"/>
      <c r="F161"/>
      <c r="H161"/>
    </row>
    <row r="162" spans="5:8" x14ac:dyDescent="0.25">
      <c r="E162"/>
      <c r="F162"/>
      <c r="H162"/>
    </row>
    <row r="163" spans="5:8" x14ac:dyDescent="0.25">
      <c r="E163"/>
      <c r="F163"/>
      <c r="H163"/>
    </row>
    <row r="164" spans="5:8" x14ac:dyDescent="0.25">
      <c r="E164"/>
      <c r="F164"/>
      <c r="H164"/>
    </row>
    <row r="165" spans="5:8" x14ac:dyDescent="0.25">
      <c r="E165"/>
      <c r="F165"/>
      <c r="H165"/>
    </row>
    <row r="166" spans="5:8" x14ac:dyDescent="0.25">
      <c r="E166"/>
      <c r="F166"/>
      <c r="H166"/>
    </row>
    <row r="167" spans="5:8" x14ac:dyDescent="0.25">
      <c r="E167"/>
      <c r="F167"/>
      <c r="H167"/>
    </row>
    <row r="168" spans="5:8" x14ac:dyDescent="0.25">
      <c r="E168"/>
      <c r="F168"/>
      <c r="H168"/>
    </row>
    <row r="169" spans="5:8" x14ac:dyDescent="0.25">
      <c r="E169"/>
      <c r="F169"/>
      <c r="H169"/>
    </row>
    <row r="170" spans="5:8" x14ac:dyDescent="0.25">
      <c r="E170"/>
      <c r="F170"/>
      <c r="H170"/>
    </row>
    <row r="171" spans="5:8" x14ac:dyDescent="0.25">
      <c r="E171"/>
      <c r="F171"/>
      <c r="H171"/>
    </row>
    <row r="172" spans="5:8" x14ac:dyDescent="0.25">
      <c r="E172"/>
      <c r="F172"/>
      <c r="H172"/>
    </row>
    <row r="173" spans="5:8" x14ac:dyDescent="0.25">
      <c r="E173"/>
      <c r="F173"/>
      <c r="H173"/>
    </row>
    <row r="174" spans="5:8" x14ac:dyDescent="0.25">
      <c r="E174"/>
      <c r="F174"/>
      <c r="H174"/>
    </row>
    <row r="175" spans="5:8" x14ac:dyDescent="0.25">
      <c r="E175"/>
      <c r="F175"/>
      <c r="H175"/>
    </row>
    <row r="176" spans="5:8" x14ac:dyDescent="0.25">
      <c r="E176"/>
      <c r="F176"/>
      <c r="H176"/>
    </row>
    <row r="177" spans="5:8" x14ac:dyDescent="0.25">
      <c r="E177"/>
      <c r="F177"/>
      <c r="H177"/>
    </row>
    <row r="178" spans="5:8" x14ac:dyDescent="0.25">
      <c r="E178"/>
      <c r="F178"/>
      <c r="H178"/>
    </row>
    <row r="179" spans="5:8" x14ac:dyDescent="0.25">
      <c r="E179"/>
      <c r="F179"/>
      <c r="H179"/>
    </row>
    <row r="180" spans="5:8" x14ac:dyDescent="0.25">
      <c r="E180"/>
      <c r="F180"/>
      <c r="H180"/>
    </row>
    <row r="181" spans="5:8" x14ac:dyDescent="0.25">
      <c r="E181"/>
      <c r="F181"/>
      <c r="H181"/>
    </row>
    <row r="182" spans="5:8" x14ac:dyDescent="0.25">
      <c r="E182"/>
      <c r="F182"/>
      <c r="H182"/>
    </row>
    <row r="183" spans="5:8" x14ac:dyDescent="0.25">
      <c r="E183"/>
      <c r="F183"/>
      <c r="H183"/>
    </row>
    <row r="184" spans="5:8" x14ac:dyDescent="0.25">
      <c r="E184"/>
      <c r="F184"/>
      <c r="H184"/>
    </row>
    <row r="185" spans="5:8" x14ac:dyDescent="0.25">
      <c r="E185"/>
      <c r="F185"/>
      <c r="H185"/>
    </row>
    <row r="186" spans="5:8" x14ac:dyDescent="0.25">
      <c r="E186"/>
      <c r="F186"/>
      <c r="H186"/>
    </row>
    <row r="187" spans="5:8" x14ac:dyDescent="0.25">
      <c r="E187"/>
      <c r="F187"/>
      <c r="H187"/>
    </row>
    <row r="188" spans="5:8" x14ac:dyDescent="0.25">
      <c r="E188"/>
      <c r="F188"/>
      <c r="H188"/>
    </row>
    <row r="189" spans="5:8" x14ac:dyDescent="0.25">
      <c r="E189"/>
      <c r="F189"/>
      <c r="H189"/>
    </row>
    <row r="190" spans="5:8" x14ac:dyDescent="0.25">
      <c r="E190"/>
      <c r="F190"/>
      <c r="H190"/>
    </row>
    <row r="191" spans="5:8" x14ac:dyDescent="0.25">
      <c r="E191"/>
      <c r="F191"/>
      <c r="H191"/>
    </row>
    <row r="192" spans="5:8" x14ac:dyDescent="0.25">
      <c r="E192"/>
      <c r="F192"/>
      <c r="H192"/>
    </row>
    <row r="193" spans="5:8" x14ac:dyDescent="0.25">
      <c r="E193"/>
      <c r="F193"/>
      <c r="H193"/>
    </row>
    <row r="194" spans="5:8" x14ac:dyDescent="0.25">
      <c r="E194"/>
      <c r="F194"/>
      <c r="H194"/>
    </row>
    <row r="195" spans="5:8" x14ac:dyDescent="0.25">
      <c r="E195"/>
      <c r="F195"/>
      <c r="H195"/>
    </row>
    <row r="196" spans="5:8" x14ac:dyDescent="0.25">
      <c r="E196"/>
      <c r="F196"/>
      <c r="H196"/>
    </row>
    <row r="197" spans="5:8" x14ac:dyDescent="0.25">
      <c r="E197"/>
      <c r="F197"/>
      <c r="H197"/>
    </row>
    <row r="198" spans="5:8" x14ac:dyDescent="0.25">
      <c r="E198"/>
      <c r="F198"/>
      <c r="H198"/>
    </row>
    <row r="199" spans="5:8" x14ac:dyDescent="0.25">
      <c r="E199"/>
      <c r="F199"/>
      <c r="H199"/>
    </row>
    <row r="200" spans="5:8" x14ac:dyDescent="0.25">
      <c r="E200"/>
      <c r="F200"/>
      <c r="H200"/>
    </row>
    <row r="201" spans="5:8" x14ac:dyDescent="0.25">
      <c r="E201"/>
      <c r="F201"/>
      <c r="H201"/>
    </row>
    <row r="202" spans="5:8" x14ac:dyDescent="0.25">
      <c r="E202"/>
      <c r="F202"/>
      <c r="H202"/>
    </row>
    <row r="203" spans="5:8" x14ac:dyDescent="0.25">
      <c r="E203"/>
      <c r="F203"/>
      <c r="H203"/>
    </row>
    <row r="204" spans="5:8" x14ac:dyDescent="0.25">
      <c r="E204"/>
      <c r="F204"/>
      <c r="H204"/>
    </row>
    <row r="205" spans="5:8" x14ac:dyDescent="0.25">
      <c r="E205"/>
      <c r="F205"/>
      <c r="H205"/>
    </row>
    <row r="206" spans="5:8" x14ac:dyDescent="0.25">
      <c r="E206"/>
      <c r="F206"/>
      <c r="H206"/>
    </row>
    <row r="207" spans="5:8" x14ac:dyDescent="0.25">
      <c r="E207"/>
      <c r="F207"/>
      <c r="H207"/>
    </row>
    <row r="208" spans="5:8" x14ac:dyDescent="0.25">
      <c r="E208"/>
      <c r="F208"/>
      <c r="H208"/>
    </row>
    <row r="209" spans="5:8" x14ac:dyDescent="0.25">
      <c r="E209"/>
      <c r="F209"/>
      <c r="H209"/>
    </row>
    <row r="210" spans="5:8" x14ac:dyDescent="0.25">
      <c r="E210"/>
      <c r="F210"/>
      <c r="H210"/>
    </row>
    <row r="211" spans="5:8" x14ac:dyDescent="0.25">
      <c r="E211"/>
      <c r="F211"/>
      <c r="H211"/>
    </row>
    <row r="212" spans="5:8" x14ac:dyDescent="0.25">
      <c r="E212"/>
      <c r="F212"/>
      <c r="H212"/>
    </row>
    <row r="213" spans="5:8" x14ac:dyDescent="0.25">
      <c r="E213"/>
      <c r="F213"/>
      <c r="H213"/>
    </row>
    <row r="214" spans="5:8" x14ac:dyDescent="0.25">
      <c r="E214"/>
      <c r="F214"/>
      <c r="H214"/>
    </row>
    <row r="215" spans="5:8" x14ac:dyDescent="0.25">
      <c r="E215"/>
      <c r="F215"/>
      <c r="H215"/>
    </row>
    <row r="216" spans="5:8" x14ac:dyDescent="0.25">
      <c r="E216"/>
      <c r="F216"/>
      <c r="H216"/>
    </row>
    <row r="217" spans="5:8" x14ac:dyDescent="0.25">
      <c r="E217"/>
      <c r="F217"/>
      <c r="H217"/>
    </row>
    <row r="218" spans="5:8" x14ac:dyDescent="0.25">
      <c r="E218"/>
      <c r="F218"/>
      <c r="H218"/>
    </row>
    <row r="219" spans="5:8" x14ac:dyDescent="0.25">
      <c r="E219"/>
      <c r="F219"/>
      <c r="H219"/>
    </row>
    <row r="220" spans="5:8" x14ac:dyDescent="0.25">
      <c r="E220"/>
      <c r="F220"/>
      <c r="H220"/>
    </row>
    <row r="221" spans="5:8" x14ac:dyDescent="0.25">
      <c r="E221"/>
      <c r="F221"/>
      <c r="H221"/>
    </row>
    <row r="222" spans="5:8" x14ac:dyDescent="0.25">
      <c r="E222"/>
      <c r="F222"/>
      <c r="H222"/>
    </row>
    <row r="223" spans="5:8" x14ac:dyDescent="0.25">
      <c r="E223"/>
      <c r="F223"/>
      <c r="H223"/>
    </row>
    <row r="224" spans="5:8" x14ac:dyDescent="0.25">
      <c r="E224"/>
      <c r="F224"/>
      <c r="H224"/>
    </row>
    <row r="225" spans="5:8" x14ac:dyDescent="0.25">
      <c r="E225"/>
      <c r="F225"/>
      <c r="H225"/>
    </row>
    <row r="226" spans="5:8" x14ac:dyDescent="0.25">
      <c r="E226"/>
      <c r="F226"/>
      <c r="H226"/>
    </row>
    <row r="227" spans="5:8" x14ac:dyDescent="0.25">
      <c r="E227"/>
      <c r="F227"/>
      <c r="H227"/>
    </row>
    <row r="228" spans="5:8" x14ac:dyDescent="0.25">
      <c r="E228"/>
      <c r="F228"/>
      <c r="H228"/>
    </row>
    <row r="229" spans="5:8" x14ac:dyDescent="0.25">
      <c r="E229"/>
      <c r="F229"/>
      <c r="H229"/>
    </row>
    <row r="230" spans="5:8" x14ac:dyDescent="0.25">
      <c r="E230"/>
      <c r="F230"/>
      <c r="H230"/>
    </row>
    <row r="231" spans="5:8" x14ac:dyDescent="0.25">
      <c r="E231"/>
      <c r="F231"/>
      <c r="H231"/>
    </row>
    <row r="232" spans="5:8" x14ac:dyDescent="0.25">
      <c r="E232"/>
      <c r="F232"/>
      <c r="H232"/>
    </row>
    <row r="233" spans="5:8" x14ac:dyDescent="0.25">
      <c r="E233"/>
      <c r="F233"/>
      <c r="H233"/>
    </row>
    <row r="234" spans="5:8" x14ac:dyDescent="0.25">
      <c r="E234"/>
      <c r="F234"/>
      <c r="H234"/>
    </row>
    <row r="235" spans="5:8" x14ac:dyDescent="0.25">
      <c r="E235"/>
      <c r="F235"/>
      <c r="H235"/>
    </row>
    <row r="236" spans="5:8" x14ac:dyDescent="0.25">
      <c r="E236"/>
      <c r="F236"/>
      <c r="H236"/>
    </row>
    <row r="237" spans="5:8" x14ac:dyDescent="0.25">
      <c r="E237"/>
      <c r="F237"/>
      <c r="H237"/>
    </row>
    <row r="238" spans="5:8" x14ac:dyDescent="0.25">
      <c r="E238"/>
      <c r="F238"/>
      <c r="H238"/>
    </row>
    <row r="239" spans="5:8" x14ac:dyDescent="0.25">
      <c r="E239"/>
      <c r="F239"/>
      <c r="H239"/>
    </row>
    <row r="240" spans="5:8" x14ac:dyDescent="0.25">
      <c r="E240"/>
      <c r="F240"/>
      <c r="H240"/>
    </row>
    <row r="241" spans="5:8" x14ac:dyDescent="0.25">
      <c r="E241"/>
      <c r="F241"/>
      <c r="H241"/>
    </row>
    <row r="242" spans="5:8" x14ac:dyDescent="0.25">
      <c r="E242"/>
      <c r="F242"/>
      <c r="H242"/>
    </row>
    <row r="243" spans="5:8" x14ac:dyDescent="0.25">
      <c r="E243"/>
      <c r="F243"/>
      <c r="H243"/>
    </row>
    <row r="244" spans="5:8" x14ac:dyDescent="0.25">
      <c r="E244"/>
      <c r="F244"/>
      <c r="H244"/>
    </row>
    <row r="245" spans="5:8" x14ac:dyDescent="0.25">
      <c r="E245"/>
      <c r="F245"/>
      <c r="H245"/>
    </row>
    <row r="246" spans="5:8" x14ac:dyDescent="0.25">
      <c r="E246"/>
      <c r="F246"/>
      <c r="H246"/>
    </row>
    <row r="247" spans="5:8" x14ac:dyDescent="0.25">
      <c r="E247"/>
      <c r="F247"/>
      <c r="H247"/>
    </row>
    <row r="248" spans="5:8" x14ac:dyDescent="0.25">
      <c r="E248"/>
      <c r="F248"/>
      <c r="H248"/>
    </row>
    <row r="249" spans="5:8" x14ac:dyDescent="0.25">
      <c r="E249"/>
      <c r="F249"/>
      <c r="H249"/>
    </row>
    <row r="250" spans="5:8" x14ac:dyDescent="0.25">
      <c r="E250"/>
      <c r="F250"/>
      <c r="H250"/>
    </row>
    <row r="251" spans="5:8" x14ac:dyDescent="0.25">
      <c r="E251"/>
      <c r="F251"/>
      <c r="H251"/>
    </row>
    <row r="252" spans="5:8" x14ac:dyDescent="0.25">
      <c r="E252"/>
      <c r="F252"/>
      <c r="H252"/>
    </row>
    <row r="253" spans="5:8" x14ac:dyDescent="0.25">
      <c r="E253"/>
      <c r="F253"/>
      <c r="H253"/>
    </row>
    <row r="254" spans="5:8" x14ac:dyDescent="0.25">
      <c r="E254"/>
      <c r="F254"/>
      <c r="H254"/>
    </row>
    <row r="255" spans="5:8" x14ac:dyDescent="0.25">
      <c r="E255"/>
      <c r="F255"/>
      <c r="H255"/>
    </row>
    <row r="256" spans="5:8" x14ac:dyDescent="0.25">
      <c r="E256"/>
      <c r="F256"/>
      <c r="H256"/>
    </row>
    <row r="257" spans="5:8" x14ac:dyDescent="0.25">
      <c r="E257"/>
      <c r="F257"/>
      <c r="H257"/>
    </row>
    <row r="258" spans="5:8" x14ac:dyDescent="0.25">
      <c r="E258"/>
      <c r="F258"/>
      <c r="H258"/>
    </row>
    <row r="259" spans="5:8" x14ac:dyDescent="0.25">
      <c r="E259"/>
      <c r="F259"/>
      <c r="H259"/>
    </row>
    <row r="260" spans="5:8" x14ac:dyDescent="0.25">
      <c r="E260"/>
      <c r="F260"/>
      <c r="H260"/>
    </row>
    <row r="261" spans="5:8" x14ac:dyDescent="0.25">
      <c r="E261"/>
      <c r="F261"/>
      <c r="H261"/>
    </row>
    <row r="262" spans="5:8" x14ac:dyDescent="0.25">
      <c r="E262"/>
      <c r="F262"/>
      <c r="H262"/>
    </row>
    <row r="263" spans="5:8" x14ac:dyDescent="0.25">
      <c r="E263"/>
      <c r="F263"/>
      <c r="H263"/>
    </row>
    <row r="264" spans="5:8" x14ac:dyDescent="0.25">
      <c r="E264"/>
      <c r="F264"/>
      <c r="H264"/>
    </row>
    <row r="265" spans="5:8" x14ac:dyDescent="0.25">
      <c r="E265"/>
      <c r="F265"/>
      <c r="H265"/>
    </row>
    <row r="266" spans="5:8" x14ac:dyDescent="0.25">
      <c r="E266"/>
      <c r="F266"/>
      <c r="H266"/>
    </row>
    <row r="267" spans="5:8" x14ac:dyDescent="0.25">
      <c r="E267"/>
      <c r="F267"/>
      <c r="H267"/>
    </row>
    <row r="268" spans="5:8" x14ac:dyDescent="0.25">
      <c r="E268"/>
      <c r="F268"/>
      <c r="H268"/>
    </row>
    <row r="269" spans="5:8" x14ac:dyDescent="0.25">
      <c r="E269"/>
      <c r="F269"/>
      <c r="H269"/>
    </row>
    <row r="270" spans="5:8" x14ac:dyDescent="0.25">
      <c r="E270"/>
      <c r="F270"/>
      <c r="H270"/>
    </row>
    <row r="271" spans="5:8" x14ac:dyDescent="0.25">
      <c r="E271"/>
      <c r="F271"/>
      <c r="H271"/>
    </row>
    <row r="272" spans="5:8" x14ac:dyDescent="0.25">
      <c r="E272"/>
      <c r="F272"/>
      <c r="H272"/>
    </row>
    <row r="273" spans="5:8" x14ac:dyDescent="0.25">
      <c r="E273"/>
      <c r="F273"/>
      <c r="H273"/>
    </row>
    <row r="274" spans="5:8" x14ac:dyDescent="0.25">
      <c r="E274"/>
      <c r="F274"/>
      <c r="H274"/>
    </row>
    <row r="275" spans="5:8" x14ac:dyDescent="0.25">
      <c r="E275"/>
      <c r="F275"/>
      <c r="H275"/>
    </row>
    <row r="276" spans="5:8" x14ac:dyDescent="0.25">
      <c r="E276"/>
      <c r="F276"/>
      <c r="H276"/>
    </row>
    <row r="277" spans="5:8" x14ac:dyDescent="0.25">
      <c r="E277"/>
      <c r="F277"/>
      <c r="H277"/>
    </row>
    <row r="278" spans="5:8" x14ac:dyDescent="0.25">
      <c r="E278"/>
      <c r="F278"/>
      <c r="H278"/>
    </row>
    <row r="279" spans="5:8" x14ac:dyDescent="0.25">
      <c r="E279"/>
      <c r="F279"/>
      <c r="H279"/>
    </row>
    <row r="280" spans="5:8" x14ac:dyDescent="0.25">
      <c r="E280"/>
      <c r="F280"/>
      <c r="H280"/>
    </row>
    <row r="281" spans="5:8" x14ac:dyDescent="0.25">
      <c r="E281"/>
      <c r="F281"/>
      <c r="H281"/>
    </row>
    <row r="282" spans="5:8" x14ac:dyDescent="0.25">
      <c r="E282"/>
      <c r="F282"/>
      <c r="H282"/>
    </row>
    <row r="283" spans="5:8" x14ac:dyDescent="0.25">
      <c r="E283"/>
      <c r="F283"/>
      <c r="H283"/>
    </row>
    <row r="284" spans="5:8" x14ac:dyDescent="0.25">
      <c r="E284"/>
      <c r="F284"/>
      <c r="H284"/>
    </row>
    <row r="285" spans="5:8" x14ac:dyDescent="0.25">
      <c r="E285"/>
      <c r="F285"/>
      <c r="H285"/>
    </row>
    <row r="286" spans="5:8" x14ac:dyDescent="0.25">
      <c r="E286"/>
      <c r="F286"/>
      <c r="H286"/>
    </row>
    <row r="287" spans="5:8" x14ac:dyDescent="0.25">
      <c r="E287"/>
      <c r="F287"/>
      <c r="H287"/>
    </row>
    <row r="288" spans="5:8" x14ac:dyDescent="0.25">
      <c r="E288"/>
      <c r="F288"/>
      <c r="H288"/>
    </row>
    <row r="289" spans="5:8" x14ac:dyDescent="0.25">
      <c r="E289"/>
      <c r="F289"/>
      <c r="H289"/>
    </row>
    <row r="290" spans="5:8" x14ac:dyDescent="0.25">
      <c r="E290"/>
      <c r="F290"/>
      <c r="H290"/>
    </row>
    <row r="291" spans="5:8" x14ac:dyDescent="0.25">
      <c r="E291"/>
      <c r="F291"/>
      <c r="H291"/>
    </row>
    <row r="292" spans="5:8" x14ac:dyDescent="0.25">
      <c r="E292"/>
      <c r="F292"/>
      <c r="H292"/>
    </row>
    <row r="293" spans="5:8" x14ac:dyDescent="0.25">
      <c r="E293"/>
      <c r="F293"/>
      <c r="H293"/>
    </row>
    <row r="294" spans="5:8" x14ac:dyDescent="0.25">
      <c r="E294"/>
      <c r="F294"/>
      <c r="H294"/>
    </row>
    <row r="295" spans="5:8" x14ac:dyDescent="0.25">
      <c r="E295"/>
      <c r="F295"/>
      <c r="H295"/>
    </row>
    <row r="296" spans="5:8" x14ac:dyDescent="0.25">
      <c r="E296"/>
      <c r="F296"/>
      <c r="H296"/>
    </row>
    <row r="297" spans="5:8" x14ac:dyDescent="0.25">
      <c r="E297"/>
      <c r="F297"/>
      <c r="H297"/>
    </row>
    <row r="298" spans="5:8" x14ac:dyDescent="0.25">
      <c r="E298"/>
      <c r="F298"/>
      <c r="H298"/>
    </row>
    <row r="299" spans="5:8" x14ac:dyDescent="0.25">
      <c r="E299"/>
      <c r="F299"/>
      <c r="H299"/>
    </row>
    <row r="300" spans="5:8" x14ac:dyDescent="0.25">
      <c r="E300"/>
      <c r="F300"/>
      <c r="H300"/>
    </row>
    <row r="301" spans="5:8" x14ac:dyDescent="0.25">
      <c r="E301"/>
      <c r="F301"/>
      <c r="H301"/>
    </row>
    <row r="302" spans="5:8" x14ac:dyDescent="0.25">
      <c r="E302"/>
      <c r="F302"/>
      <c r="H302"/>
    </row>
    <row r="303" spans="5:8" x14ac:dyDescent="0.25">
      <c r="E303"/>
      <c r="F303"/>
      <c r="H303"/>
    </row>
    <row r="304" spans="5:8" x14ac:dyDescent="0.25">
      <c r="E304"/>
      <c r="F304"/>
      <c r="H304"/>
    </row>
    <row r="305" spans="5:8" x14ac:dyDescent="0.25">
      <c r="E305"/>
      <c r="F305"/>
      <c r="H305"/>
    </row>
    <row r="306" spans="5:8" x14ac:dyDescent="0.25">
      <c r="E306"/>
      <c r="F306"/>
      <c r="H306"/>
    </row>
    <row r="307" spans="5:8" x14ac:dyDescent="0.25">
      <c r="E307"/>
      <c r="F307"/>
      <c r="H307"/>
    </row>
    <row r="308" spans="5:8" x14ac:dyDescent="0.25">
      <c r="E308"/>
      <c r="F308"/>
      <c r="H308"/>
    </row>
    <row r="309" spans="5:8" x14ac:dyDescent="0.25">
      <c r="E309"/>
      <c r="F309"/>
      <c r="H309"/>
    </row>
    <row r="310" spans="5:8" x14ac:dyDescent="0.25">
      <c r="E310"/>
      <c r="F310"/>
      <c r="H310"/>
    </row>
    <row r="311" spans="5:8" x14ac:dyDescent="0.25">
      <c r="E311"/>
      <c r="F311"/>
      <c r="H311"/>
    </row>
    <row r="312" spans="5:8" x14ac:dyDescent="0.25">
      <c r="E312"/>
      <c r="F312"/>
      <c r="H312"/>
    </row>
    <row r="313" spans="5:8" x14ac:dyDescent="0.25">
      <c r="E313"/>
      <c r="F313"/>
      <c r="H313"/>
    </row>
    <row r="314" spans="5:8" x14ac:dyDescent="0.25">
      <c r="E314"/>
      <c r="F314"/>
      <c r="H314"/>
    </row>
    <row r="315" spans="5:8" x14ac:dyDescent="0.25">
      <c r="E315"/>
      <c r="F315"/>
      <c r="H315"/>
    </row>
    <row r="316" spans="5:8" x14ac:dyDescent="0.25">
      <c r="E316"/>
      <c r="F316"/>
      <c r="H316"/>
    </row>
  </sheetData>
  <sheetProtection algorithmName="SHA-512" hashValue="8+cKliSfmQNA2y4WcFWYquHzPn89yyoZYVid3Su5SD5p7vxLxjgOGStJqmgpjRy477sLAWkmGJBSwJcOtdWdQQ==" saltValue="V4IgPD9kBMrqOoDEp07drg==" spinCount="100000" sheet="1" objects="1" scenarios="1" selectLockedCells="1"/>
  <protectedRanges>
    <protectedRange password="CBEB" sqref="G5" name="Bereich3"/>
    <protectedRange password="CBEB" sqref="C20:C21 E20:E21" name="Bereich2"/>
    <protectedRange password="CBEB" sqref="C8:D8" name="Bereich1"/>
  </protectedRanges>
  <mergeCells count="4">
    <mergeCell ref="N7:N11"/>
    <mergeCell ref="G8:H8"/>
    <mergeCell ref="I20:J20"/>
    <mergeCell ref="E1:K2"/>
  </mergeCells>
  <phoneticPr fontId="2" type="noConversion"/>
  <pageMargins left="0.82677165354330717" right="0.84" top="1.1811023622047245" bottom="0.98425196850393704" header="0.51181102362204722" footer="0.51181102362204722"/>
  <pageSetup paperSize="9" scale="63" orientation="portrait" horizontalDpi="300" verticalDpi="300" r:id="rId1"/>
  <headerFooter alignWithMargins="0">
    <oddHeader xml:space="preserve">&amp;C&amp;"Arial,Fett"&amp;16Rechentest Mathematische Basiskompetenzen&amp;R&amp;G  </oddHeader>
    <oddFooter xml:space="preserve">&amp;R&amp;D  </oddFooter>
  </headerFooter>
  <drawing r:id="rId2"/>
  <legacyDrawing r:id="rId3"/>
  <legacyDrawingHF r:id="rId4"/>
  <controls>
    <mc:AlternateContent xmlns:mc="http://schemas.openxmlformats.org/markup-compatibility/2006">
      <mc:Choice Requires="x14">
        <control shapeId="44084" r:id="rId5" name="ComboBox2">
          <controlPr locked="0" defaultSize="0" autoLine="0" linkedCell="G8" listFillRange="Da!$N18:$N46" r:id="rId6">
            <anchor moveWithCells="1">
              <from>
                <xdr:col>6</xdr:col>
                <xdr:colOff>7620</xdr:colOff>
                <xdr:row>7</xdr:row>
                <xdr:rowOff>7620</xdr:rowOff>
              </from>
              <to>
                <xdr:col>8</xdr:col>
                <xdr:colOff>53340</xdr:colOff>
                <xdr:row>8</xdr:row>
                <xdr:rowOff>60960</xdr:rowOff>
              </to>
            </anchor>
          </controlPr>
        </control>
      </mc:Choice>
      <mc:Fallback>
        <control shapeId="44084" r:id="rId5" name="ComboBox2"/>
      </mc:Fallback>
    </mc:AlternateContent>
  </control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>
    <tabColor indexed="41"/>
  </sheetPr>
  <dimension ref="A1:V112"/>
  <sheetViews>
    <sheetView view="pageBreakPreview" zoomScale="50" zoomScaleNormal="60" zoomScaleSheetLayoutView="50" zoomScalePageLayoutView="40" workbookViewId="0">
      <selection activeCell="O30" sqref="O30:O80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315" customWidth="1"/>
    <col min="14" max="14" width="2" style="316" customWidth="1"/>
    <col min="15" max="15" width="33.44140625" style="19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IF(Da!C22="",Da!E22,Da!C22)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304"/>
      <c r="N1" s="305"/>
      <c r="O1" s="190"/>
    </row>
    <row r="2" spans="1:15" s="1" customFormat="1" ht="24" customHeight="1" thickBot="1" x14ac:dyDescent="0.35">
      <c r="A2" s="276"/>
      <c r="B2" s="128" t="s">
        <v>241</v>
      </c>
      <c r="C2" s="675">
        <f>Da!G22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306"/>
      <c r="N2" s="307"/>
      <c r="O2" s="308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Da!I22</f>
        <v>0</v>
      </c>
      <c r="E3" s="464" t="s">
        <v>330</v>
      </c>
      <c r="F3" s="48"/>
      <c r="G3" s="467">
        <f>Da!J22</f>
        <v>0</v>
      </c>
      <c r="H3" s="125" t="s">
        <v>3</v>
      </c>
      <c r="I3" s="125"/>
      <c r="J3" s="157">
        <f>Da!G5</f>
        <v>0</v>
      </c>
      <c r="K3" s="160"/>
      <c r="L3" s="268"/>
      <c r="M3" s="309"/>
      <c r="N3" s="309"/>
      <c r="O3" s="19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309"/>
      <c r="N4" s="309"/>
      <c r="O4" s="190"/>
    </row>
    <row r="5" spans="1:15" s="1" customFormat="1" ht="16.5" customHeight="1" x14ac:dyDescent="0.3">
      <c r="A5" s="276"/>
      <c r="B5" s="171"/>
      <c r="J5" s="46"/>
      <c r="K5" s="172"/>
      <c r="L5" s="270"/>
      <c r="M5" s="304"/>
      <c r="N5" s="305"/>
      <c r="O5" s="190"/>
    </row>
    <row r="6" spans="1:15" s="1" customFormat="1" ht="16.5" customHeight="1" x14ac:dyDescent="0.3">
      <c r="A6" s="276"/>
      <c r="B6" s="171"/>
      <c r="J6" s="46"/>
      <c r="K6" s="172"/>
      <c r="L6" s="270"/>
      <c r="M6" s="304"/>
      <c r="N6" s="305"/>
      <c r="O6" s="190"/>
    </row>
    <row r="7" spans="1:15" s="1" customFormat="1" ht="16.5" customHeight="1" x14ac:dyDescent="0.3">
      <c r="A7" s="276"/>
      <c r="B7" s="171"/>
      <c r="J7" s="46"/>
      <c r="K7" s="172"/>
      <c r="L7" s="270"/>
      <c r="M7" s="304"/>
      <c r="N7" s="305"/>
      <c r="O7" s="190"/>
    </row>
    <row r="8" spans="1:15" s="1" customFormat="1" ht="28.5" customHeight="1" x14ac:dyDescent="0.3">
      <c r="A8" s="276"/>
      <c r="B8" s="171"/>
      <c r="J8" s="46"/>
      <c r="K8" s="172"/>
      <c r="L8" s="270"/>
      <c r="M8" s="304"/>
      <c r="N8" s="305"/>
      <c r="O8" s="190"/>
    </row>
    <row r="9" spans="1:15" s="1" customFormat="1" ht="16.5" customHeight="1" x14ac:dyDescent="0.3">
      <c r="A9" s="276"/>
      <c r="B9" s="171"/>
      <c r="J9" s="46"/>
      <c r="K9" s="172"/>
      <c r="L9" s="270"/>
      <c r="M9" s="304"/>
      <c r="N9" s="305"/>
      <c r="O9" s="190"/>
    </row>
    <row r="10" spans="1:15" s="1" customFormat="1" ht="16.5" customHeight="1" x14ac:dyDescent="0.3">
      <c r="A10" s="276"/>
      <c r="B10" s="171"/>
      <c r="J10" s="46"/>
      <c r="K10" s="172"/>
      <c r="L10" s="270"/>
      <c r="M10" s="304"/>
      <c r="N10" s="305"/>
      <c r="O10" s="190"/>
    </row>
    <row r="11" spans="1:15" s="1" customFormat="1" ht="16.5" customHeight="1" x14ac:dyDescent="0.3">
      <c r="A11" s="276"/>
      <c r="B11" s="171"/>
      <c r="J11" s="46"/>
      <c r="K11" s="172"/>
      <c r="L11" s="270"/>
      <c r="M11" s="304"/>
      <c r="N11" s="305"/>
      <c r="O11" s="190"/>
    </row>
    <row r="12" spans="1:15" s="1" customFormat="1" ht="16.5" customHeight="1" x14ac:dyDescent="0.3">
      <c r="A12" s="276"/>
      <c r="B12" s="171"/>
      <c r="J12" s="46"/>
      <c r="K12" s="172"/>
      <c r="L12" s="270"/>
      <c r="M12" s="304"/>
      <c r="N12" s="305"/>
      <c r="O12" s="190"/>
    </row>
    <row r="13" spans="1:15" s="1" customFormat="1" ht="16.5" customHeight="1" x14ac:dyDescent="0.3">
      <c r="A13" s="276"/>
      <c r="B13" s="171"/>
      <c r="J13" s="46"/>
      <c r="K13" s="172"/>
      <c r="L13" s="270"/>
      <c r="M13" s="304"/>
      <c r="N13" s="305"/>
      <c r="O13" s="190"/>
    </row>
    <row r="14" spans="1:15" s="1" customFormat="1" ht="16.5" customHeight="1" x14ac:dyDescent="0.3">
      <c r="A14" s="276"/>
      <c r="B14" s="171"/>
      <c r="J14" s="46"/>
      <c r="K14" s="172"/>
      <c r="L14" s="270"/>
      <c r="M14" s="304"/>
      <c r="N14" s="305"/>
      <c r="O14" s="190"/>
    </row>
    <row r="15" spans="1:15" s="1" customFormat="1" ht="16.5" customHeight="1" x14ac:dyDescent="0.3">
      <c r="A15" s="276"/>
      <c r="B15" s="171"/>
      <c r="J15" s="46"/>
      <c r="K15" s="172"/>
      <c r="L15" s="270"/>
      <c r="M15" s="304"/>
      <c r="N15" s="305"/>
      <c r="O15" s="190"/>
    </row>
    <row r="16" spans="1:15" s="1" customFormat="1" ht="16.5" customHeight="1" x14ac:dyDescent="0.3">
      <c r="A16" s="276"/>
      <c r="B16" s="171"/>
      <c r="J16" s="46"/>
      <c r="K16" s="172"/>
      <c r="L16" s="270"/>
      <c r="M16" s="304"/>
      <c r="N16" s="305"/>
      <c r="O16" s="190"/>
    </row>
    <row r="17" spans="1:21" s="1" customFormat="1" ht="16.5" customHeight="1" x14ac:dyDescent="0.3">
      <c r="A17" s="276"/>
      <c r="B17" s="171"/>
      <c r="J17" s="46"/>
      <c r="K17" s="172"/>
      <c r="L17" s="270"/>
      <c r="M17" s="304"/>
      <c r="N17" s="305"/>
      <c r="O17" s="190"/>
    </row>
    <row r="18" spans="1:21" s="1" customFormat="1" ht="16.5" customHeight="1" x14ac:dyDescent="0.3">
      <c r="A18" s="276"/>
      <c r="B18" s="171"/>
      <c r="J18" s="46"/>
      <c r="K18" s="172"/>
      <c r="L18" s="270"/>
      <c r="M18" s="304"/>
      <c r="N18" s="305"/>
      <c r="O18" s="190"/>
    </row>
    <row r="19" spans="1:21" s="1" customFormat="1" ht="16.5" customHeight="1" x14ac:dyDescent="0.3">
      <c r="A19" s="276"/>
      <c r="B19" s="171"/>
      <c r="J19" s="46"/>
      <c r="K19" s="172"/>
      <c r="L19" s="270"/>
      <c r="M19" s="304"/>
      <c r="N19" s="305"/>
      <c r="O19" s="190"/>
    </row>
    <row r="20" spans="1:21" s="1" customFormat="1" ht="16.5" customHeight="1" x14ac:dyDescent="0.3">
      <c r="A20" s="276"/>
      <c r="B20" s="171"/>
      <c r="J20" s="46"/>
      <c r="K20" s="172"/>
      <c r="L20" s="270"/>
      <c r="M20" s="304"/>
      <c r="N20" s="305"/>
      <c r="O20" s="190"/>
    </row>
    <row r="21" spans="1:21" s="1" customFormat="1" ht="16.5" customHeight="1" x14ac:dyDescent="0.3">
      <c r="A21" s="276"/>
      <c r="B21" s="171"/>
      <c r="J21" s="46"/>
      <c r="K21" s="172"/>
      <c r="L21" s="270"/>
      <c r="M21" s="304"/>
      <c r="N21" s="305"/>
      <c r="O21" s="190"/>
    </row>
    <row r="22" spans="1:21" s="1" customFormat="1" ht="16.5" customHeight="1" x14ac:dyDescent="0.3">
      <c r="A22" s="276"/>
      <c r="B22" s="171"/>
      <c r="J22" s="46"/>
      <c r="K22" s="172"/>
      <c r="L22" s="270"/>
      <c r="M22" s="304"/>
      <c r="N22" s="305"/>
      <c r="O22" s="190"/>
    </row>
    <row r="23" spans="1:21" s="1" customFormat="1" ht="16.5" customHeight="1" x14ac:dyDescent="0.3">
      <c r="A23" s="276"/>
      <c r="B23" s="171"/>
      <c r="J23" s="46"/>
      <c r="K23" s="172"/>
      <c r="L23" s="270"/>
      <c r="M23" s="304"/>
      <c r="N23" s="310"/>
      <c r="O23" s="19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311" t="s">
        <v>238</v>
      </c>
      <c r="N24" s="310"/>
      <c r="O24" s="301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312"/>
      <c r="N25" s="310"/>
      <c r="O25" s="300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603" t="s">
        <v>236</v>
      </c>
      <c r="K26" s="603" t="s">
        <v>237</v>
      </c>
      <c r="L26" s="270"/>
      <c r="M26" s="654" t="s">
        <v>143</v>
      </c>
      <c r="N26" s="310"/>
      <c r="O26" s="654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604" t="s">
        <v>442</v>
      </c>
      <c r="K27" s="604" t="s">
        <v>268</v>
      </c>
      <c r="L27" s="270"/>
      <c r="M27" s="655"/>
      <c r="N27" s="310"/>
      <c r="O27" s="655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287"/>
      <c r="K28" s="287"/>
      <c r="L28" s="271"/>
      <c r="M28" s="656"/>
      <c r="N28" s="24"/>
      <c r="O28" s="656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315"/>
      <c r="N29" s="313"/>
      <c r="O29" s="314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Werte1!EV4</f>
        <v>0</v>
      </c>
      <c r="E30" s="88">
        <f t="shared" ref="E30:E35" si="0">D30/A30</f>
        <v>0</v>
      </c>
      <c r="F30" s="347"/>
      <c r="G30" s="114">
        <f>Werte2!EV4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605" t="s">
        <v>247</v>
      </c>
      <c r="N30" s="517" t="str">
        <f t="shared" ref="N30:N44" si="1">IF(E30&lt;I30,"FB","")</f>
        <v>FB</v>
      </c>
      <c r="O30" s="607" t="s">
        <v>273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Werte1!EW4</f>
        <v>0</v>
      </c>
      <c r="E31" s="88">
        <f t="shared" si="0"/>
        <v>0</v>
      </c>
      <c r="F31" s="347"/>
      <c r="G31" s="114">
        <f>Werte2!EW4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605" t="s">
        <v>404</v>
      </c>
      <c r="N31" s="517" t="str">
        <f t="shared" si="1"/>
        <v>FB</v>
      </c>
      <c r="O31" s="605" t="s">
        <v>417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Werte1!EX4</f>
        <v>0</v>
      </c>
      <c r="E32" s="88">
        <f t="shared" si="0"/>
        <v>0</v>
      </c>
      <c r="F32" s="347"/>
      <c r="G32" s="114">
        <f>Werte2!EX4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605" t="s">
        <v>248</v>
      </c>
      <c r="N32" s="517" t="str">
        <f t="shared" si="1"/>
        <v>FB</v>
      </c>
      <c r="O32" s="607" t="s">
        <v>275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Werte1!EY4</f>
        <v>0</v>
      </c>
      <c r="E33" s="88">
        <f t="shared" si="0"/>
        <v>0</v>
      </c>
      <c r="F33" s="347"/>
      <c r="G33" s="114">
        <f>Werte2!EY4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605" t="s">
        <v>405</v>
      </c>
      <c r="N33" s="517" t="str">
        <f t="shared" si="1"/>
        <v>FB</v>
      </c>
      <c r="O33" s="607" t="s">
        <v>276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Werte1!EZ4</f>
        <v>0</v>
      </c>
      <c r="E34" s="88">
        <f t="shared" si="0"/>
        <v>0</v>
      </c>
      <c r="F34" s="347"/>
      <c r="G34" s="114">
        <f>Werte2!EZ4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605" t="s">
        <v>404</v>
      </c>
      <c r="N34" s="517" t="str">
        <f t="shared" si="1"/>
        <v>FB</v>
      </c>
      <c r="O34" s="605" t="s">
        <v>417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Werte1!FA4</f>
        <v>0</v>
      </c>
      <c r="E35" s="88">
        <f t="shared" si="0"/>
        <v>0</v>
      </c>
      <c r="F35" s="347"/>
      <c r="G35" s="114">
        <f>Werte2!FA4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605"/>
      <c r="N35" s="517" t="str">
        <f t="shared" si="1"/>
        <v>FB</v>
      </c>
      <c r="O35" s="607"/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605"/>
      <c r="N36" s="517"/>
      <c r="O36" s="607"/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Werte1!FB4</f>
        <v>0</v>
      </c>
      <c r="E37" s="88">
        <f t="shared" ref="E37:E53" si="5">D37/A37</f>
        <v>0</v>
      </c>
      <c r="F37" s="347"/>
      <c r="G37" s="114">
        <f>Werte2!FB4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605" t="s">
        <v>244</v>
      </c>
      <c r="N37" s="517" t="str">
        <f t="shared" si="1"/>
        <v>FB</v>
      </c>
      <c r="O37" s="607" t="s">
        <v>269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Werte1!FC4</f>
        <v>0</v>
      </c>
      <c r="E38" s="88">
        <f t="shared" si="5"/>
        <v>0</v>
      </c>
      <c r="F38" s="347"/>
      <c r="G38" s="114">
        <f>Werte2!FC4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605" t="s">
        <v>245</v>
      </c>
      <c r="N38" s="517" t="str">
        <f t="shared" si="1"/>
        <v>FB</v>
      </c>
      <c r="O38" s="607" t="s">
        <v>270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Werte1!FD4</f>
        <v>0</v>
      </c>
      <c r="E39" s="88">
        <f t="shared" si="5"/>
        <v>0</v>
      </c>
      <c r="F39" s="347"/>
      <c r="G39" s="114">
        <f>Werte2!FD4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605"/>
      <c r="N39" s="517" t="str">
        <f t="shared" si="1"/>
        <v>FB</v>
      </c>
      <c r="O39" s="607" t="s">
        <v>271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605"/>
      <c r="N40" s="517"/>
      <c r="O40" s="607"/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Werte1!FE4</f>
        <v>0</v>
      </c>
      <c r="E41" s="88">
        <f t="shared" si="5"/>
        <v>0</v>
      </c>
      <c r="F41" s="347"/>
      <c r="G41" s="114">
        <f>Werte2!FE4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605" t="s">
        <v>244</v>
      </c>
      <c r="N41" s="517" t="str">
        <f t="shared" si="1"/>
        <v>FB</v>
      </c>
      <c r="O41" s="607" t="s">
        <v>272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Werte1!FF4</f>
        <v>0</v>
      </c>
      <c r="E42" s="88">
        <f t="shared" si="5"/>
        <v>0</v>
      </c>
      <c r="F42" s="347"/>
      <c r="G42" s="114">
        <f>Werte2!FF4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605" t="s">
        <v>483</v>
      </c>
      <c r="N42" s="517" t="str">
        <f t="shared" si="1"/>
        <v>FB</v>
      </c>
      <c r="O42" s="607" t="s">
        <v>272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Werte1!FG4</f>
        <v>0</v>
      </c>
      <c r="E43" s="88">
        <f t="shared" si="5"/>
        <v>0</v>
      </c>
      <c r="F43" s="347"/>
      <c r="G43" s="114">
        <f>Werte2!FG4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605" t="s">
        <v>244</v>
      </c>
      <c r="N43" s="517" t="str">
        <f t="shared" si="1"/>
        <v>FB</v>
      </c>
      <c r="O43" s="607" t="s">
        <v>274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Werte1!FH4</f>
        <v>0</v>
      </c>
      <c r="E44" s="88">
        <f t="shared" si="5"/>
        <v>0</v>
      </c>
      <c r="F44" s="347"/>
      <c r="G44" s="114">
        <f>Werte2!FH4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605" t="s">
        <v>406</v>
      </c>
      <c r="N44" s="517" t="str">
        <f t="shared" si="1"/>
        <v>FB</v>
      </c>
      <c r="O44" s="607"/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605"/>
      <c r="N45" s="517"/>
      <c r="O45" s="607"/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Werte1!FI4</f>
        <v>0</v>
      </c>
      <c r="E46" s="88">
        <f>D46/A46</f>
        <v>0</v>
      </c>
      <c r="F46" s="347"/>
      <c r="G46" s="114">
        <f>Werte2!FI4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605" t="s">
        <v>253</v>
      </c>
      <c r="N46" s="517" t="str">
        <f>IF(E46&lt;I46,"FB","")</f>
        <v>FB</v>
      </c>
      <c r="O46" s="607" t="s">
        <v>280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Werte1!FJ4</f>
        <v>0</v>
      </c>
      <c r="E47" s="88">
        <f>D47/A47</f>
        <v>0</v>
      </c>
      <c r="F47" s="347"/>
      <c r="G47" s="114">
        <f>Werte2!FJ4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605" t="s">
        <v>254</v>
      </c>
      <c r="N47" s="517" t="str">
        <f>IF(E47&lt;I47,"FB","")</f>
        <v>FB</v>
      </c>
      <c r="O47" s="607" t="s">
        <v>281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605"/>
      <c r="N48" s="517"/>
      <c r="O48" s="607"/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Werte1!FK4</f>
        <v>0</v>
      </c>
      <c r="E49" s="88">
        <f t="shared" si="5"/>
        <v>0</v>
      </c>
      <c r="F49" s="347"/>
      <c r="G49" s="114">
        <f>Werte2!FK4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605" t="s">
        <v>407</v>
      </c>
      <c r="N49" s="517" t="str">
        <f>IF(E49&lt;I49,"FB","")</f>
        <v>FB</v>
      </c>
      <c r="O49" s="607" t="s">
        <v>246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Werte1!FL4</f>
        <v>0</v>
      </c>
      <c r="E50" s="88">
        <f t="shared" si="5"/>
        <v>0</v>
      </c>
      <c r="F50" s="347"/>
      <c r="G50" s="114">
        <f>Werte2!FL4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605" t="s">
        <v>249</v>
      </c>
      <c r="N50" s="517" t="str">
        <f t="shared" ref="N50:N53" si="8">IF(E50&lt;I50,"FB","")</f>
        <v>FB</v>
      </c>
      <c r="O50" s="607" t="s">
        <v>249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Werte1!FM4</f>
        <v>0</v>
      </c>
      <c r="E51" s="88">
        <f t="shared" si="5"/>
        <v>0</v>
      </c>
      <c r="F51" s="347"/>
      <c r="G51" s="114">
        <f>Werte2!FM4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605" t="s">
        <v>251</v>
      </c>
      <c r="N51" s="517" t="str">
        <f t="shared" si="8"/>
        <v>FB</v>
      </c>
      <c r="O51" s="607" t="s">
        <v>277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Werte1!FN4</f>
        <v>0</v>
      </c>
      <c r="E52" s="88">
        <f t="shared" si="5"/>
        <v>0</v>
      </c>
      <c r="F52" s="347"/>
      <c r="G52" s="114">
        <f>Werte2!FN4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605" t="s">
        <v>252</v>
      </c>
      <c r="N52" s="517" t="str">
        <f t="shared" si="8"/>
        <v>FB</v>
      </c>
      <c r="O52" s="607" t="s">
        <v>278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Werte1!FO4</f>
        <v>0</v>
      </c>
      <c r="E53" s="88">
        <f t="shared" si="5"/>
        <v>0</v>
      </c>
      <c r="F53" s="347"/>
      <c r="G53" s="114">
        <f>Werte2!FO4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605" t="s">
        <v>408</v>
      </c>
      <c r="N53" s="517" t="str">
        <f t="shared" si="8"/>
        <v>FB</v>
      </c>
      <c r="O53" s="607" t="s">
        <v>279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605"/>
      <c r="N54" s="517"/>
      <c r="O54" s="607"/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Werte1!FP4</f>
        <v>0</v>
      </c>
      <c r="E55" s="88">
        <f t="shared" ref="E55:E56" si="9">D55/A55</f>
        <v>0</v>
      </c>
      <c r="F55" s="347"/>
      <c r="G55" s="114">
        <f>Werte2!FP4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605" t="s">
        <v>256</v>
      </c>
      <c r="N55" s="517" t="str">
        <f t="shared" ref="N55:N56" si="10">IF(E55&lt;I55,"FB","")</f>
        <v>FB</v>
      </c>
      <c r="O55" s="607" t="s">
        <v>282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Werte1!FQ4</f>
        <v>0</v>
      </c>
      <c r="E56" s="88">
        <f t="shared" si="9"/>
        <v>0</v>
      </c>
      <c r="F56" s="347"/>
      <c r="G56" s="114">
        <f>Werte2!FQ4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605" t="s">
        <v>255</v>
      </c>
      <c r="N56" s="517" t="str">
        <f t="shared" si="10"/>
        <v>FB</v>
      </c>
      <c r="O56" s="607" t="s">
        <v>283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605"/>
      <c r="N57" s="517"/>
      <c r="O57" s="607"/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Werte1!FR4</f>
        <v>0</v>
      </c>
      <c r="E58" s="88">
        <f>D58/A58</f>
        <v>0</v>
      </c>
      <c r="F58" s="347"/>
      <c r="G58" s="114">
        <f>Werte2!FR4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605" t="s">
        <v>257</v>
      </c>
      <c r="N58" s="517" t="str">
        <f>IF(E58&lt;I58,"FB","")</f>
        <v>FB</v>
      </c>
      <c r="O58" s="607" t="s">
        <v>285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Werte1!FS4</f>
        <v>0</v>
      </c>
      <c r="E59" s="88">
        <f>D59/A59</f>
        <v>0</v>
      </c>
      <c r="F59" s="347"/>
      <c r="G59" s="114">
        <f>Werte2!FS4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605" t="s">
        <v>258</v>
      </c>
      <c r="N59" s="517" t="str">
        <f>IF(E59&lt;I59,"FB","")</f>
        <v>FB</v>
      </c>
      <c r="O59" s="607" t="s">
        <v>286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Werte1!FT4</f>
        <v>0</v>
      </c>
      <c r="E60" s="88">
        <f>D60/A60</f>
        <v>0</v>
      </c>
      <c r="F60" s="347"/>
      <c r="G60" s="114">
        <f>Werte2!FT4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605" t="s">
        <v>259</v>
      </c>
      <c r="N60" s="517" t="str">
        <f t="shared" ref="N60:N61" si="11">IF(E60&lt;I60,"FB","")</f>
        <v>FB</v>
      </c>
      <c r="O60" s="607" t="s">
        <v>284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Werte1!FU4</f>
        <v>0</v>
      </c>
      <c r="E61" s="88">
        <f>D61/A61</f>
        <v>0</v>
      </c>
      <c r="F61" s="347"/>
      <c r="G61" s="114">
        <f>Werte2!FU4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605" t="s">
        <v>409</v>
      </c>
      <c r="N61" s="517" t="str">
        <f t="shared" si="11"/>
        <v>FB</v>
      </c>
      <c r="O61" s="607" t="s">
        <v>287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605"/>
      <c r="N62" s="517"/>
      <c r="O62" s="607"/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Werte1!FV4</f>
        <v>0</v>
      </c>
      <c r="E63" s="88">
        <f>D63/A63</f>
        <v>0</v>
      </c>
      <c r="F63" s="347"/>
      <c r="G63" s="114">
        <f>Werte2!FV4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605" t="s">
        <v>410</v>
      </c>
      <c r="N63" s="517" t="str">
        <f>IF(E63&lt;I63,"FB","")</f>
        <v>FB</v>
      </c>
      <c r="O63" s="607" t="s">
        <v>289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Werte1!FW4</f>
        <v>0</v>
      </c>
      <c r="E64" s="88">
        <f>D64/A64</f>
        <v>0</v>
      </c>
      <c r="F64" s="347"/>
      <c r="G64" s="114">
        <f>Werte2!FW4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605" t="s">
        <v>411</v>
      </c>
      <c r="N64" s="517" t="str">
        <f>IF(E64&lt;I64,"FB","")</f>
        <v>FB</v>
      </c>
      <c r="O64" s="607" t="s">
        <v>288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605"/>
      <c r="N65" s="517"/>
      <c r="O65" s="607"/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Werte1!FX4</f>
        <v>0</v>
      </c>
      <c r="E66" s="88">
        <f>D66/A66</f>
        <v>0</v>
      </c>
      <c r="F66" s="347"/>
      <c r="G66" s="114">
        <f>Werte2!FX4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605" t="s">
        <v>260</v>
      </c>
      <c r="N66" s="517" t="str">
        <f t="shared" ref="N66:N82" si="12">IF(E66&lt;I66,"FB","")</f>
        <v>FB</v>
      </c>
      <c r="O66" s="607" t="s">
        <v>290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Werte1!FY4</f>
        <v>0</v>
      </c>
      <c r="E67" s="88">
        <f>D67/A67</f>
        <v>0</v>
      </c>
      <c r="F67" s="347"/>
      <c r="G67" s="114">
        <f>Werte2!FY4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605" t="s">
        <v>412</v>
      </c>
      <c r="N67" s="517" t="str">
        <f t="shared" si="12"/>
        <v>FB</v>
      </c>
      <c r="O67" s="607" t="s">
        <v>291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Werte1!FZ4</f>
        <v>0</v>
      </c>
      <c r="E68" s="88">
        <f>D68/A68</f>
        <v>0</v>
      </c>
      <c r="F68" s="347"/>
      <c r="G68" s="114">
        <f>Werte2!FZ4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606" t="s">
        <v>484</v>
      </c>
      <c r="N68" s="517" t="str">
        <f t="shared" si="12"/>
        <v>FB</v>
      </c>
      <c r="O68" s="607" t="s">
        <v>292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605"/>
      <c r="N69" s="517"/>
      <c r="O69" s="607"/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Werte1!GA4</f>
        <v>0</v>
      </c>
      <c r="E70" s="88">
        <f t="shared" ref="E70:E77" si="13">D70/A70</f>
        <v>0</v>
      </c>
      <c r="F70" s="347"/>
      <c r="G70" s="114">
        <f>Werte2!GA4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605" t="s">
        <v>261</v>
      </c>
      <c r="N70" s="517" t="str">
        <f t="shared" si="12"/>
        <v>FB</v>
      </c>
      <c r="O70" s="607" t="s">
        <v>293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Werte1!GB4</f>
        <v>0</v>
      </c>
      <c r="E71" s="88">
        <f t="shared" si="13"/>
        <v>0</v>
      </c>
      <c r="F71" s="347"/>
      <c r="G71" s="114">
        <f>Werte2!GB4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605" t="s">
        <v>262</v>
      </c>
      <c r="N71" s="517" t="str">
        <f t="shared" si="12"/>
        <v>FB</v>
      </c>
      <c r="O71" s="607" t="s">
        <v>294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Werte1!GC4</f>
        <v>0</v>
      </c>
      <c r="E72" s="88">
        <f t="shared" si="13"/>
        <v>0</v>
      </c>
      <c r="F72" s="347"/>
      <c r="G72" s="114">
        <f>Werte2!GC4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605" t="s">
        <v>263</v>
      </c>
      <c r="N72" s="517" t="str">
        <f t="shared" si="12"/>
        <v>FB</v>
      </c>
      <c r="O72" s="607" t="s">
        <v>295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Werte1!GD4</f>
        <v>0</v>
      </c>
      <c r="E73" s="88">
        <f t="shared" si="13"/>
        <v>0</v>
      </c>
      <c r="F73" s="347"/>
      <c r="G73" s="114">
        <f>Werte2!GD4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605" t="s">
        <v>264</v>
      </c>
      <c r="N73" s="517" t="str">
        <f t="shared" si="12"/>
        <v>FB</v>
      </c>
      <c r="O73" s="607" t="s">
        <v>296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Werte1!$GE4</f>
        <v>0</v>
      </c>
      <c r="E74" s="88">
        <f t="shared" si="13"/>
        <v>0</v>
      </c>
      <c r="F74" s="347"/>
      <c r="G74" s="114">
        <f>Werte2!$GE4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605" t="s">
        <v>413</v>
      </c>
      <c r="N74" s="517" t="str">
        <f t="shared" si="12"/>
        <v>FB</v>
      </c>
      <c r="O74" s="607" t="s">
        <v>297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605"/>
      <c r="N75" s="517"/>
      <c r="O75" s="607"/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Werte1!GF4</f>
        <v>0</v>
      </c>
      <c r="E76" s="88">
        <f t="shared" si="13"/>
        <v>0</v>
      </c>
      <c r="F76" s="347"/>
      <c r="G76" s="114">
        <f>Werte2!GF4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605" t="s">
        <v>265</v>
      </c>
      <c r="N76" s="517" t="str">
        <f t="shared" si="12"/>
        <v>FB</v>
      </c>
      <c r="O76" s="607" t="s">
        <v>298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Werte1!GG4</f>
        <v>0</v>
      </c>
      <c r="E77" s="88">
        <f t="shared" si="13"/>
        <v>0</v>
      </c>
      <c r="F77" s="347"/>
      <c r="G77" s="114">
        <f>Werte2!GG4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605" t="s">
        <v>266</v>
      </c>
      <c r="N77" s="517" t="str">
        <f t="shared" si="12"/>
        <v>FB</v>
      </c>
      <c r="O77" s="607" t="s">
        <v>299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Werte1!GH4</f>
        <v>0</v>
      </c>
      <c r="E78" s="88">
        <f>D78/A78</f>
        <v>0</v>
      </c>
      <c r="F78" s="347"/>
      <c r="G78" s="114">
        <f>Werte2!GH4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605" t="s">
        <v>266</v>
      </c>
      <c r="N78" s="517" t="str">
        <f>IF(E78&lt;I78,"FB","")</f>
        <v>FB</v>
      </c>
      <c r="O78" s="607" t="s">
        <v>300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605"/>
      <c r="N79" s="517"/>
      <c r="O79" s="607"/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Werte1!GI4</f>
        <v>0</v>
      </c>
      <c r="E80" s="236">
        <f>D80/A80</f>
        <v>0</v>
      </c>
      <c r="F80" s="451"/>
      <c r="G80" s="443">
        <f>Werte2!GI4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605" t="s">
        <v>267</v>
      </c>
      <c r="N80" s="517" t="str">
        <f t="shared" si="12"/>
        <v>FB</v>
      </c>
      <c r="O80" s="607" t="s">
        <v>301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313"/>
      <c r="O81" s="315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49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313" t="str">
        <f t="shared" si="12"/>
        <v>FB</v>
      </c>
      <c r="O82" s="315"/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313"/>
      <c r="O83" s="315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285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317"/>
      <c r="N84" s="305"/>
      <c r="O84" s="19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Werte1!$R4</f>
        <v>0</v>
      </c>
      <c r="E90" s="410">
        <f t="shared" ref="E90:E103" si="15">D90/C90</f>
        <v>0</v>
      </c>
      <c r="F90" s="411"/>
      <c r="G90" s="480">
        <f>Werte2!$R4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Werte1!$AC4</f>
        <v>0</v>
      </c>
      <c r="E91" s="410">
        <f t="shared" si="15"/>
        <v>0</v>
      </c>
      <c r="F91" s="411"/>
      <c r="G91" s="480">
        <f>Werte2!$AC4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Werte1!$AS4</f>
        <v>0</v>
      </c>
      <c r="E92" s="410">
        <f t="shared" si="15"/>
        <v>0</v>
      </c>
      <c r="F92" s="411"/>
      <c r="G92" s="480">
        <f>Werte2!$AS4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Werte1!$BG4</f>
        <v>0</v>
      </c>
      <c r="E93" s="410">
        <f t="shared" si="15"/>
        <v>0</v>
      </c>
      <c r="F93" s="411"/>
      <c r="G93" s="480">
        <f>Werte2!$BG4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Werte1!$BO4</f>
        <v>0</v>
      </c>
      <c r="E94" s="410">
        <f>D94/C94</f>
        <v>0</v>
      </c>
      <c r="F94" s="411"/>
      <c r="G94" s="480">
        <f>Werte2!$BO4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Werte1!$CD4</f>
        <v>0</v>
      </c>
      <c r="E95" s="410">
        <f>D95/C95</f>
        <v>0</v>
      </c>
      <c r="F95" s="411"/>
      <c r="G95" s="480">
        <f>Werte2!$CD4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Werte1!$CM4</f>
        <v>0</v>
      </c>
      <c r="E96" s="422">
        <f t="shared" si="15"/>
        <v>0</v>
      </c>
      <c r="F96" s="423"/>
      <c r="G96" s="481">
        <f>Werte2!$CM4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Werte1!$DA4</f>
        <v>0</v>
      </c>
      <c r="E97" s="417">
        <f t="shared" si="15"/>
        <v>0</v>
      </c>
      <c r="F97" s="418"/>
      <c r="G97" s="482">
        <f>Werte2!$DA4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Werte1!$DG4</f>
        <v>0</v>
      </c>
      <c r="E98" s="410">
        <f t="shared" si="15"/>
        <v>0</v>
      </c>
      <c r="F98" s="411"/>
      <c r="G98" s="563">
        <f>Werte2!$DG4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Werte1!$DO4</f>
        <v>0</v>
      </c>
      <c r="E99" s="410">
        <f t="shared" si="15"/>
        <v>0</v>
      </c>
      <c r="F99" s="411"/>
      <c r="G99" s="480">
        <f>Werte2!$DO4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Werte1!$DX4</f>
        <v>0</v>
      </c>
      <c r="E100" s="410">
        <f t="shared" si="15"/>
        <v>0</v>
      </c>
      <c r="F100" s="411"/>
      <c r="G100" s="480">
        <f>Werte2!$DX4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Werte1!$EI4</f>
        <v>0</v>
      </c>
      <c r="E101" s="410">
        <f t="shared" si="15"/>
        <v>0</v>
      </c>
      <c r="F101" s="411"/>
      <c r="G101" s="480">
        <f>Werte2!$EI4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Werte1!$ER4</f>
        <v>0</v>
      </c>
      <c r="E102" s="426">
        <f t="shared" si="15"/>
        <v>0</v>
      </c>
      <c r="F102" s="423"/>
      <c r="G102" s="481">
        <f>Werte2!$ER4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ulL5O3s7WX2Q/u68uGOpwIwHHGL6kCrCZlMxybAxK02zJFTQT4VfJD+Z2I1lsZiR3F8eqSLlMe8gjkdXxZEipg==" saltValue="p320hedde67Mk8v97yikLA==" spinCount="100000" sheet="1" objects="1" scenarios="1" selectLockedCells="1"/>
  <mergeCells count="16">
    <mergeCell ref="C1:G1"/>
    <mergeCell ref="C2:G2"/>
    <mergeCell ref="M26:M28"/>
    <mergeCell ref="D26:E26"/>
    <mergeCell ref="C27:C28"/>
    <mergeCell ref="O26:O28"/>
    <mergeCell ref="I88:I89"/>
    <mergeCell ref="G26:H26"/>
    <mergeCell ref="D27:E27"/>
    <mergeCell ref="G27:H27"/>
    <mergeCell ref="D88:E88"/>
    <mergeCell ref="G88:H88"/>
    <mergeCell ref="D87:E87"/>
    <mergeCell ref="G87:H87"/>
    <mergeCell ref="D28:E28"/>
    <mergeCell ref="G28:H28"/>
  </mergeCells>
  <phoneticPr fontId="2" type="noConversion"/>
  <conditionalFormatting sqref="T23:T26 R23:R26">
    <cfRule type="cellIs" dxfId="508" priority="20" stopIfTrue="1" operator="lessThan">
      <formula>$U23</formula>
    </cfRule>
    <cfRule type="cellIs" dxfId="507" priority="21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506" priority="24" stopIfTrue="1" operator="greaterThanOrEqual">
      <formula>I30</formula>
    </cfRule>
    <cfRule type="cellIs" dxfId="505" priority="25" stopIfTrue="1" operator="lessThan">
      <formula>I30</formula>
    </cfRule>
  </conditionalFormatting>
  <conditionalFormatting sqref="H46:H47 H55:H56 H58:H61 H63:H64 H37:H39 H41:H44 H70:H74 H76:H78 H80:H84 H49:H53 H66:H68 H30:H35">
    <cfRule type="expression" dxfId="504" priority="26" stopIfTrue="1">
      <formula>$L$29="T"</formula>
    </cfRule>
    <cfRule type="cellIs" dxfId="503" priority="27" stopIfTrue="1" operator="lessThan">
      <formula>I30</formula>
    </cfRule>
    <cfRule type="cellIs" dxfId="502" priority="28" stopIfTrue="1" operator="greaterThanOrEqual">
      <formula>I30</formula>
    </cfRule>
  </conditionalFormatting>
  <conditionalFormatting sqref="J84">
    <cfRule type="expression" dxfId="501" priority="37" stopIfTrue="1">
      <formula>N84="FB"</formula>
    </cfRule>
    <cfRule type="expression" dxfId="500" priority="38" stopIfTrue="1">
      <formula>N84=""</formula>
    </cfRule>
  </conditionalFormatting>
  <conditionalFormatting sqref="E105 E90:F103 H90:H103 H105">
    <cfRule type="cellIs" dxfId="499" priority="22" stopIfTrue="1" operator="lessThan">
      <formula>$I90</formula>
    </cfRule>
    <cfRule type="cellIs" dxfId="498" priority="23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497" priority="42" stopIfTrue="1">
      <formula>N30="FB"</formula>
    </cfRule>
    <cfRule type="expression" dxfId="496" priority="43" stopIfTrue="1">
      <formula>N30=""</formula>
    </cfRule>
  </conditionalFormatting>
  <conditionalFormatting sqref="G81:G84">
    <cfRule type="expression" dxfId="495" priority="29" stopIfTrue="1">
      <formula>$L$29="T"</formula>
    </cfRule>
  </conditionalFormatting>
  <conditionalFormatting sqref="G30:G35 G37:G39 G41:G44 G46:G47 G49:G53 G55:G56 G58:G61 G63:G64 G66:G68 G70:G74 G76:G78 G80">
    <cfRule type="expression" dxfId="494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fitToHeight="2" orientation="portrait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ignoredErrors>
    <ignoredError sqref="B79 L79 P79:XFD79" evalError="1"/>
  </ignoredError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>
    <tabColor indexed="41"/>
  </sheetPr>
  <dimension ref="A1:V112"/>
  <sheetViews>
    <sheetView view="pageBreakPreview" zoomScale="50" zoomScaleNormal="50" zoomScaleSheetLayoutView="50" zoomScalePageLayoutView="60" workbookViewId="0">
      <selection sqref="A1:XFD104857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IF(Da!C23="",Da!E23,Da!C23)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Da!G23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Da!I23</f>
        <v>0</v>
      </c>
      <c r="E3" s="464" t="s">
        <v>330</v>
      </c>
      <c r="F3" s="48"/>
      <c r="G3" s="467">
        <f>Da!J23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Werte1!EV5</f>
        <v>0</v>
      </c>
      <c r="E30" s="88">
        <f t="shared" ref="E30:E35" si="0">D30/A30</f>
        <v>0</v>
      </c>
      <c r="F30" s="347"/>
      <c r="G30" s="114">
        <f>Werte2!EV5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Werte1!EW5</f>
        <v>0</v>
      </c>
      <c r="E31" s="88">
        <f t="shared" si="0"/>
        <v>0</v>
      </c>
      <c r="F31" s="347"/>
      <c r="G31" s="114">
        <f>Werte2!EW5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Werte1!EX5</f>
        <v>0</v>
      </c>
      <c r="E32" s="88">
        <f t="shared" si="0"/>
        <v>0</v>
      </c>
      <c r="F32" s="347"/>
      <c r="G32" s="114">
        <f>Werte2!EX5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Werte1!EY5</f>
        <v>0</v>
      </c>
      <c r="E33" s="88">
        <f t="shared" si="0"/>
        <v>0</v>
      </c>
      <c r="F33" s="347"/>
      <c r="G33" s="114">
        <f>Werte2!EY5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Werte1!EZ5</f>
        <v>0</v>
      </c>
      <c r="E34" s="88">
        <f t="shared" si="0"/>
        <v>0</v>
      </c>
      <c r="F34" s="347"/>
      <c r="G34" s="114">
        <f>Werte2!EZ5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Werte1!FA5</f>
        <v>0</v>
      </c>
      <c r="E35" s="88">
        <f t="shared" si="0"/>
        <v>0</v>
      </c>
      <c r="F35" s="347"/>
      <c r="G35" s="114">
        <f>Werte2!FA5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Werte1!FB5</f>
        <v>0</v>
      </c>
      <c r="E37" s="88">
        <f t="shared" ref="E37:E53" si="5">D37/A37</f>
        <v>0</v>
      </c>
      <c r="F37" s="347"/>
      <c r="G37" s="114">
        <f>Werte2!FB5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Werte1!FC5</f>
        <v>0</v>
      </c>
      <c r="E38" s="88">
        <f t="shared" si="5"/>
        <v>0</v>
      </c>
      <c r="F38" s="347"/>
      <c r="G38" s="114">
        <f>Werte2!FC5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Werte1!FD5</f>
        <v>0</v>
      </c>
      <c r="E39" s="88">
        <f t="shared" si="5"/>
        <v>0</v>
      </c>
      <c r="F39" s="347"/>
      <c r="G39" s="114">
        <f>Werte2!FD5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Werte1!FE5</f>
        <v>0</v>
      </c>
      <c r="E41" s="88">
        <f t="shared" si="5"/>
        <v>0</v>
      </c>
      <c r="F41" s="347"/>
      <c r="G41" s="114">
        <f>Werte2!FE5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Werte1!FF5</f>
        <v>0</v>
      </c>
      <c r="E42" s="88">
        <f t="shared" si="5"/>
        <v>0</v>
      </c>
      <c r="F42" s="347"/>
      <c r="G42" s="114">
        <f>Werte2!FF5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Werte1!FG5</f>
        <v>0</v>
      </c>
      <c r="E43" s="88">
        <f t="shared" si="5"/>
        <v>0</v>
      </c>
      <c r="F43" s="347"/>
      <c r="G43" s="114">
        <f>Werte2!FG5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Werte1!FH5</f>
        <v>0</v>
      </c>
      <c r="E44" s="88">
        <f t="shared" si="5"/>
        <v>0</v>
      </c>
      <c r="F44" s="347"/>
      <c r="G44" s="114">
        <f>Werte2!FH5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Werte1!FI5</f>
        <v>0</v>
      </c>
      <c r="E46" s="88">
        <f>D46/A46</f>
        <v>0</v>
      </c>
      <c r="F46" s="347"/>
      <c r="G46" s="114">
        <f>Werte2!FI5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Werte1!FJ5</f>
        <v>0</v>
      </c>
      <c r="E47" s="88">
        <f>D47/A47</f>
        <v>0</v>
      </c>
      <c r="F47" s="347"/>
      <c r="G47" s="114">
        <f>Werte2!FJ5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Werte1!FK5</f>
        <v>0</v>
      </c>
      <c r="E49" s="88">
        <f t="shared" si="5"/>
        <v>0</v>
      </c>
      <c r="F49" s="347"/>
      <c r="G49" s="114">
        <f>Werte2!FK5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Werte1!FL5</f>
        <v>0</v>
      </c>
      <c r="E50" s="88">
        <f t="shared" si="5"/>
        <v>0</v>
      </c>
      <c r="F50" s="347"/>
      <c r="G50" s="114">
        <f>Werte2!FL5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Werte1!FM5</f>
        <v>0</v>
      </c>
      <c r="E51" s="88">
        <f t="shared" si="5"/>
        <v>0</v>
      </c>
      <c r="F51" s="347"/>
      <c r="G51" s="114">
        <f>Werte2!FM5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Werte1!FN5</f>
        <v>0</v>
      </c>
      <c r="E52" s="88">
        <f t="shared" si="5"/>
        <v>0</v>
      </c>
      <c r="F52" s="347"/>
      <c r="G52" s="114">
        <f>Werte2!FN5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Werte1!FO5</f>
        <v>0</v>
      </c>
      <c r="E53" s="88">
        <f t="shared" si="5"/>
        <v>0</v>
      </c>
      <c r="F53" s="347"/>
      <c r="G53" s="114">
        <f>Werte2!FO5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Werte1!FP5</f>
        <v>0</v>
      </c>
      <c r="E55" s="88">
        <f t="shared" ref="E55:E56" si="9">D55/A55</f>
        <v>0</v>
      </c>
      <c r="F55" s="347"/>
      <c r="G55" s="114">
        <f>Werte2!FP5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Werte1!FQ5</f>
        <v>0</v>
      </c>
      <c r="E56" s="88">
        <f t="shared" si="9"/>
        <v>0</v>
      </c>
      <c r="F56" s="347"/>
      <c r="G56" s="114">
        <f>Werte2!FQ5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Werte1!FR5</f>
        <v>0</v>
      </c>
      <c r="E58" s="88">
        <f>D58/A58</f>
        <v>0</v>
      </c>
      <c r="F58" s="347"/>
      <c r="G58" s="114">
        <f>Werte2!FR5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Werte1!FS5</f>
        <v>0</v>
      </c>
      <c r="E59" s="88">
        <f>D59/A59</f>
        <v>0</v>
      </c>
      <c r="F59" s="347"/>
      <c r="G59" s="114">
        <f>Werte2!FS5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Werte1!FT5</f>
        <v>0</v>
      </c>
      <c r="E60" s="88">
        <f>D60/A60</f>
        <v>0</v>
      </c>
      <c r="F60" s="347"/>
      <c r="G60" s="114">
        <f>Werte2!FT5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Werte1!FU5</f>
        <v>0</v>
      </c>
      <c r="E61" s="88">
        <f>D61/A61</f>
        <v>0</v>
      </c>
      <c r="F61" s="347"/>
      <c r="G61" s="114">
        <f>Werte2!FU5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Werte1!FV5</f>
        <v>0</v>
      </c>
      <c r="E63" s="88">
        <f>D63/A63</f>
        <v>0</v>
      </c>
      <c r="F63" s="347"/>
      <c r="G63" s="114">
        <f>Werte2!FV5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Werte1!FW5</f>
        <v>0</v>
      </c>
      <c r="E64" s="88">
        <f>D64/A64</f>
        <v>0</v>
      </c>
      <c r="F64" s="347"/>
      <c r="G64" s="114">
        <f>Werte2!FW5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Werte1!FX5</f>
        <v>0</v>
      </c>
      <c r="E66" s="88">
        <f>D66/A66</f>
        <v>0</v>
      </c>
      <c r="F66" s="347"/>
      <c r="G66" s="114">
        <f>Werte2!FX5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Werte1!FY5</f>
        <v>0</v>
      </c>
      <c r="E67" s="88">
        <f>D67/A67</f>
        <v>0</v>
      </c>
      <c r="F67" s="347"/>
      <c r="G67" s="114">
        <f>Werte2!FY5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Werte1!FZ5</f>
        <v>0</v>
      </c>
      <c r="E68" s="88">
        <f>D68/A68</f>
        <v>0</v>
      </c>
      <c r="F68" s="347"/>
      <c r="G68" s="114">
        <f>Werte2!FZ5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Werte1!GA5</f>
        <v>0</v>
      </c>
      <c r="E70" s="88">
        <f t="shared" ref="E70:E77" si="13">D70/A70</f>
        <v>0</v>
      </c>
      <c r="F70" s="347"/>
      <c r="G70" s="114">
        <f>Werte2!GA5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Werte1!GB5</f>
        <v>0</v>
      </c>
      <c r="E71" s="88">
        <f t="shared" si="13"/>
        <v>0</v>
      </c>
      <c r="F71" s="347"/>
      <c r="G71" s="114">
        <f>Werte2!GB5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Werte1!GC5</f>
        <v>0</v>
      </c>
      <c r="E72" s="88">
        <f t="shared" si="13"/>
        <v>0</v>
      </c>
      <c r="F72" s="347"/>
      <c r="G72" s="114">
        <f>Werte2!GC5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Werte1!GD5</f>
        <v>0</v>
      </c>
      <c r="E73" s="88">
        <f t="shared" si="13"/>
        <v>0</v>
      </c>
      <c r="F73" s="347"/>
      <c r="G73" s="114">
        <f>Werte2!GD5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Werte1!$GE5</f>
        <v>0</v>
      </c>
      <c r="E74" s="88">
        <f t="shared" si="13"/>
        <v>0</v>
      </c>
      <c r="F74" s="347"/>
      <c r="G74" s="114">
        <f>Werte2!$GE5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Werte1!GF5</f>
        <v>0</v>
      </c>
      <c r="E76" s="88">
        <f t="shared" si="13"/>
        <v>0</v>
      </c>
      <c r="F76" s="347"/>
      <c r="G76" s="114">
        <f>Werte2!GF5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Werte1!GG5</f>
        <v>0</v>
      </c>
      <c r="E77" s="88">
        <f t="shared" si="13"/>
        <v>0</v>
      </c>
      <c r="F77" s="347"/>
      <c r="G77" s="114">
        <f>Werte2!GG5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Werte1!GH5</f>
        <v>0</v>
      </c>
      <c r="E78" s="88">
        <f>D78/A78</f>
        <v>0</v>
      </c>
      <c r="F78" s="347"/>
      <c r="G78" s="114">
        <f>Werte2!GH5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Werte1!GI5</f>
        <v>0</v>
      </c>
      <c r="E80" s="236">
        <f>D80/A80</f>
        <v>0</v>
      </c>
      <c r="F80" s="451"/>
      <c r="G80" s="443">
        <f>Werte2!GI5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Werte1!$R5</f>
        <v>0</v>
      </c>
      <c r="E90" s="410">
        <f t="shared" ref="E90:E103" si="15">D90/C90</f>
        <v>0</v>
      </c>
      <c r="F90" s="411"/>
      <c r="G90" s="480">
        <f>Werte2!$R5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Werte1!$AC5</f>
        <v>0</v>
      </c>
      <c r="E91" s="410">
        <f t="shared" si="15"/>
        <v>0</v>
      </c>
      <c r="F91" s="411"/>
      <c r="G91" s="480">
        <f>Werte2!$AC5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Werte1!$AS5</f>
        <v>0</v>
      </c>
      <c r="E92" s="410">
        <f t="shared" si="15"/>
        <v>0</v>
      </c>
      <c r="F92" s="411"/>
      <c r="G92" s="480">
        <f>Werte2!$AS5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Werte1!$BG5</f>
        <v>0</v>
      </c>
      <c r="E93" s="410">
        <f t="shared" si="15"/>
        <v>0</v>
      </c>
      <c r="F93" s="411"/>
      <c r="G93" s="480">
        <f>Werte2!$BG5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Werte1!$BO5</f>
        <v>0</v>
      </c>
      <c r="E94" s="410">
        <f>D94/C94</f>
        <v>0</v>
      </c>
      <c r="F94" s="411"/>
      <c r="G94" s="480">
        <f>Werte2!$BO5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Werte1!$CD5</f>
        <v>0</v>
      </c>
      <c r="E95" s="410">
        <f>D95/C95</f>
        <v>0</v>
      </c>
      <c r="F95" s="411"/>
      <c r="G95" s="480">
        <f>Werte2!$CD5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Werte1!$CM5</f>
        <v>0</v>
      </c>
      <c r="E96" s="422">
        <f t="shared" si="15"/>
        <v>0</v>
      </c>
      <c r="F96" s="423"/>
      <c r="G96" s="481">
        <f>Werte2!$CM5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Werte1!$DA5</f>
        <v>0</v>
      </c>
      <c r="E97" s="417">
        <f t="shared" si="15"/>
        <v>0</v>
      </c>
      <c r="F97" s="418"/>
      <c r="G97" s="482">
        <f>Werte2!$DA5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Werte1!$DG5</f>
        <v>0</v>
      </c>
      <c r="E98" s="410">
        <f t="shared" si="15"/>
        <v>0</v>
      </c>
      <c r="F98" s="411"/>
      <c r="G98" s="563">
        <f>Werte2!$DG5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Werte1!$DO5</f>
        <v>0</v>
      </c>
      <c r="E99" s="410">
        <f t="shared" si="15"/>
        <v>0</v>
      </c>
      <c r="F99" s="411"/>
      <c r="G99" s="480">
        <f>Werte2!$DO5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Werte1!$DX5</f>
        <v>0</v>
      </c>
      <c r="E100" s="410">
        <f t="shared" si="15"/>
        <v>0</v>
      </c>
      <c r="F100" s="411"/>
      <c r="G100" s="480">
        <f>Werte2!$DX5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Werte1!$EI5</f>
        <v>0</v>
      </c>
      <c r="E101" s="410">
        <f t="shared" si="15"/>
        <v>0</v>
      </c>
      <c r="F101" s="411"/>
      <c r="G101" s="480">
        <f>Werte2!$EI5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Werte1!$ER5</f>
        <v>0</v>
      </c>
      <c r="E102" s="426">
        <f t="shared" si="15"/>
        <v>0</v>
      </c>
      <c r="F102" s="423"/>
      <c r="G102" s="481">
        <f>Werte2!$ER5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mwfec60SyAe/h0bF3RNXhJMYN/r0L/iM8mp6VlRMVI/cnWz3Zaf7PBFUruKHmufhcVoIjCqOXXeNbagLnSKnFw==" saltValue="akJp2RBTNaz7DjBEV+IaKQ==" spinCount="100000" sheet="1" objects="1" scenarios="1" selectLockedCells="1" selectUnlockedCells="1"/>
  <mergeCells count="16">
    <mergeCell ref="C1:G1"/>
    <mergeCell ref="C2:G2"/>
    <mergeCell ref="D87:E87"/>
    <mergeCell ref="G87:H87"/>
    <mergeCell ref="D88:E88"/>
    <mergeCell ref="G88:H88"/>
    <mergeCell ref="I88:I89"/>
    <mergeCell ref="D26:E26"/>
    <mergeCell ref="C27:C28"/>
    <mergeCell ref="D27:E27"/>
    <mergeCell ref="D28:E28"/>
    <mergeCell ref="O26:O28"/>
    <mergeCell ref="G26:H26"/>
    <mergeCell ref="G27:H27"/>
    <mergeCell ref="G28:H28"/>
    <mergeCell ref="M26:M28"/>
  </mergeCells>
  <phoneticPr fontId="2" type="noConversion"/>
  <conditionalFormatting sqref="T23:T26 R23:R26">
    <cfRule type="cellIs" dxfId="493" priority="3" stopIfTrue="1" operator="lessThan">
      <formula>$U23</formula>
    </cfRule>
    <cfRule type="cellIs" dxfId="492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491" priority="7" stopIfTrue="1" operator="greaterThanOrEqual">
      <formula>I30</formula>
    </cfRule>
    <cfRule type="cellIs" dxfId="490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489" priority="9" stopIfTrue="1">
      <formula>$L$29="T"</formula>
    </cfRule>
    <cfRule type="cellIs" dxfId="488" priority="10" stopIfTrue="1" operator="lessThan">
      <formula>I30</formula>
    </cfRule>
    <cfRule type="cellIs" dxfId="487" priority="11" stopIfTrue="1" operator="greaterThanOrEqual">
      <formula>I30</formula>
    </cfRule>
  </conditionalFormatting>
  <conditionalFormatting sqref="J84">
    <cfRule type="expression" dxfId="486" priority="13" stopIfTrue="1">
      <formula>N84="FB"</formula>
    </cfRule>
    <cfRule type="expression" dxfId="485" priority="14" stopIfTrue="1">
      <formula>N84=""</formula>
    </cfRule>
  </conditionalFormatting>
  <conditionalFormatting sqref="E105 E90:F103 H90:H103 H105">
    <cfRule type="cellIs" dxfId="484" priority="5" stopIfTrue="1" operator="lessThan">
      <formula>$I90</formula>
    </cfRule>
    <cfRule type="cellIs" dxfId="483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482" priority="15" stopIfTrue="1">
      <formula>N30="FB"</formula>
    </cfRule>
    <cfRule type="expression" dxfId="481" priority="16" stopIfTrue="1">
      <formula>N30=""</formula>
    </cfRule>
  </conditionalFormatting>
  <conditionalFormatting sqref="G81:G84">
    <cfRule type="expression" dxfId="480" priority="12" stopIfTrue="1">
      <formula>$L$29="T"</formula>
    </cfRule>
  </conditionalFormatting>
  <conditionalFormatting sqref="G30:G35 G37:G39 G41:G44 G46:G47 G49:G53 G55:G56 G58:G61 G63:G64 G66:G68 G70:G74 G76:G78 G80">
    <cfRule type="expression" dxfId="479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5" orientation="portrait" horizontalDpi="4294967293" r:id="rId1"/>
  <headerFooter alignWithMargins="0">
    <oddHeader>&amp;L&amp;"Gill Sans MT,Fett"&amp;16RTMB Version 3&amp;C&amp;"Arial,Fett"&amp;18Rechentest Mathematische Basiskompetenzen</oddHeader>
  </headerFooter>
  <rowBreaks count="1" manualBreakCount="1">
    <brk id="8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IF(Da!C24="",Da!E24,Da!C24)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Da!G24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Da!I24</f>
        <v>0</v>
      </c>
      <c r="E3" s="464" t="s">
        <v>330</v>
      </c>
      <c r="F3" s="48"/>
      <c r="G3" s="467">
        <f>Da!J24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Werte1!EV6</f>
        <v>0</v>
      </c>
      <c r="E30" s="88">
        <f t="shared" ref="E30:E35" si="0">D30/A30</f>
        <v>0</v>
      </c>
      <c r="F30" s="347"/>
      <c r="G30" s="114">
        <f>Werte2!EV6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Werte1!EW6</f>
        <v>0</v>
      </c>
      <c r="E31" s="88">
        <f t="shared" si="0"/>
        <v>0</v>
      </c>
      <c r="F31" s="347"/>
      <c r="G31" s="114">
        <f>Werte2!EW6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Werte1!EX6</f>
        <v>0</v>
      </c>
      <c r="E32" s="88">
        <f t="shared" si="0"/>
        <v>0</v>
      </c>
      <c r="F32" s="347"/>
      <c r="G32" s="114">
        <f>Werte2!EX6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Werte1!EY6</f>
        <v>0</v>
      </c>
      <c r="E33" s="88">
        <f t="shared" si="0"/>
        <v>0</v>
      </c>
      <c r="F33" s="347"/>
      <c r="G33" s="114">
        <f>Werte2!EY6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Werte1!EZ6</f>
        <v>0</v>
      </c>
      <c r="E34" s="88">
        <f t="shared" si="0"/>
        <v>0</v>
      </c>
      <c r="F34" s="347"/>
      <c r="G34" s="114">
        <f>Werte2!EZ6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Werte1!FA6</f>
        <v>0</v>
      </c>
      <c r="E35" s="88">
        <f t="shared" si="0"/>
        <v>0</v>
      </c>
      <c r="F35" s="347"/>
      <c r="G35" s="114">
        <f>Werte2!FA6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Werte1!FB6</f>
        <v>0</v>
      </c>
      <c r="E37" s="88">
        <f t="shared" ref="E37:E53" si="5">D37/A37</f>
        <v>0</v>
      </c>
      <c r="F37" s="347"/>
      <c r="G37" s="114">
        <f>Werte2!FB6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Werte1!FC6</f>
        <v>0</v>
      </c>
      <c r="E38" s="88">
        <f t="shared" si="5"/>
        <v>0</v>
      </c>
      <c r="F38" s="347"/>
      <c r="G38" s="114">
        <f>Werte2!FC6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Werte1!FD6</f>
        <v>0</v>
      </c>
      <c r="E39" s="88">
        <f t="shared" si="5"/>
        <v>0</v>
      </c>
      <c r="F39" s="347"/>
      <c r="G39" s="114">
        <f>Werte2!FD6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Werte1!FE6</f>
        <v>0</v>
      </c>
      <c r="E41" s="88">
        <f t="shared" si="5"/>
        <v>0</v>
      </c>
      <c r="F41" s="347"/>
      <c r="G41" s="114">
        <f>Werte2!FE6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Werte1!FF6</f>
        <v>0</v>
      </c>
      <c r="E42" s="88">
        <f t="shared" si="5"/>
        <v>0</v>
      </c>
      <c r="F42" s="347"/>
      <c r="G42" s="114">
        <f>Werte2!FF6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Werte1!FG6</f>
        <v>0</v>
      </c>
      <c r="E43" s="88">
        <f t="shared" si="5"/>
        <v>0</v>
      </c>
      <c r="F43" s="347"/>
      <c r="G43" s="114">
        <f>Werte2!FG6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Werte1!FH6</f>
        <v>0</v>
      </c>
      <c r="E44" s="88">
        <f t="shared" si="5"/>
        <v>0</v>
      </c>
      <c r="F44" s="347"/>
      <c r="G44" s="114">
        <f>Werte2!FH6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Werte1!FI6</f>
        <v>0</v>
      </c>
      <c r="E46" s="88">
        <f>D46/A46</f>
        <v>0</v>
      </c>
      <c r="F46" s="347"/>
      <c r="G46" s="114">
        <f>Werte2!FI6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Werte1!FJ6</f>
        <v>0</v>
      </c>
      <c r="E47" s="88">
        <f>D47/A47</f>
        <v>0</v>
      </c>
      <c r="F47" s="347"/>
      <c r="G47" s="114">
        <f>Werte2!FJ6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Werte1!FK6</f>
        <v>0</v>
      </c>
      <c r="E49" s="88">
        <f t="shared" si="5"/>
        <v>0</v>
      </c>
      <c r="F49" s="347"/>
      <c r="G49" s="114">
        <f>Werte2!FK6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Werte1!FL6</f>
        <v>0</v>
      </c>
      <c r="E50" s="88">
        <f t="shared" si="5"/>
        <v>0</v>
      </c>
      <c r="F50" s="347"/>
      <c r="G50" s="114">
        <f>Werte2!FL6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Werte1!FM6</f>
        <v>0</v>
      </c>
      <c r="E51" s="88">
        <f t="shared" si="5"/>
        <v>0</v>
      </c>
      <c r="F51" s="347"/>
      <c r="G51" s="114">
        <f>Werte2!FM6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Werte1!FN6</f>
        <v>0</v>
      </c>
      <c r="E52" s="88">
        <f t="shared" si="5"/>
        <v>0</v>
      </c>
      <c r="F52" s="347"/>
      <c r="G52" s="114">
        <f>Werte2!FN6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Werte1!FO6</f>
        <v>0</v>
      </c>
      <c r="E53" s="88">
        <f t="shared" si="5"/>
        <v>0</v>
      </c>
      <c r="F53" s="347"/>
      <c r="G53" s="114">
        <f>Werte2!FO6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Werte1!FP6</f>
        <v>0</v>
      </c>
      <c r="E55" s="88">
        <f t="shared" ref="E55:E56" si="9">D55/A55</f>
        <v>0</v>
      </c>
      <c r="F55" s="347"/>
      <c r="G55" s="114">
        <f>Werte2!FP6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Werte1!FQ6</f>
        <v>0</v>
      </c>
      <c r="E56" s="88">
        <f t="shared" si="9"/>
        <v>0</v>
      </c>
      <c r="F56" s="347"/>
      <c r="G56" s="114">
        <f>Werte2!FQ6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Werte1!FR6</f>
        <v>0</v>
      </c>
      <c r="E58" s="88">
        <f>D58/A58</f>
        <v>0</v>
      </c>
      <c r="F58" s="347"/>
      <c r="G58" s="114">
        <f>Werte2!FR6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Werte1!FS6</f>
        <v>0</v>
      </c>
      <c r="E59" s="88">
        <f>D59/A59</f>
        <v>0</v>
      </c>
      <c r="F59" s="347"/>
      <c r="G59" s="114">
        <f>Werte2!FS6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Werte1!FT6</f>
        <v>0</v>
      </c>
      <c r="E60" s="88">
        <f>D60/A60</f>
        <v>0</v>
      </c>
      <c r="F60" s="347"/>
      <c r="G60" s="114">
        <f>Werte2!FT6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Werte1!FU6</f>
        <v>0</v>
      </c>
      <c r="E61" s="88">
        <f>D61/A61</f>
        <v>0</v>
      </c>
      <c r="F61" s="347"/>
      <c r="G61" s="114">
        <f>Werte2!FU6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Werte1!FV6</f>
        <v>0</v>
      </c>
      <c r="E63" s="88">
        <f>D63/A63</f>
        <v>0</v>
      </c>
      <c r="F63" s="347"/>
      <c r="G63" s="114">
        <f>Werte2!FV6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Werte1!FW6</f>
        <v>0</v>
      </c>
      <c r="E64" s="88">
        <f>D64/A64</f>
        <v>0</v>
      </c>
      <c r="F64" s="347"/>
      <c r="G64" s="114">
        <f>Werte2!FW6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Werte1!FX6</f>
        <v>0</v>
      </c>
      <c r="E66" s="88">
        <f>D66/A66</f>
        <v>0</v>
      </c>
      <c r="F66" s="347"/>
      <c r="G66" s="114">
        <f>Werte2!FX6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Werte1!FY6</f>
        <v>0</v>
      </c>
      <c r="E67" s="88">
        <f>D67/A67</f>
        <v>0</v>
      </c>
      <c r="F67" s="347"/>
      <c r="G67" s="114">
        <f>Werte2!FY6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Werte1!FZ6</f>
        <v>0</v>
      </c>
      <c r="E68" s="88">
        <f>D68/A68</f>
        <v>0</v>
      </c>
      <c r="F68" s="347"/>
      <c r="G68" s="114">
        <f>Werte2!FZ6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Werte1!GA6</f>
        <v>0</v>
      </c>
      <c r="E70" s="88">
        <f t="shared" ref="E70:E77" si="13">D70/A70</f>
        <v>0</v>
      </c>
      <c r="F70" s="347"/>
      <c r="G70" s="114">
        <f>Werte2!GA6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Werte1!GB6</f>
        <v>0</v>
      </c>
      <c r="E71" s="88">
        <f t="shared" si="13"/>
        <v>0</v>
      </c>
      <c r="F71" s="347"/>
      <c r="G71" s="114">
        <f>Werte2!GB6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Werte1!GC6</f>
        <v>0</v>
      </c>
      <c r="E72" s="88">
        <f t="shared" si="13"/>
        <v>0</v>
      </c>
      <c r="F72" s="347"/>
      <c r="G72" s="114">
        <f>Werte2!GC6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Werte1!GD6</f>
        <v>0</v>
      </c>
      <c r="E73" s="88">
        <f t="shared" si="13"/>
        <v>0</v>
      </c>
      <c r="F73" s="347"/>
      <c r="G73" s="114">
        <f>Werte2!GD6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Werte1!$GE6</f>
        <v>0</v>
      </c>
      <c r="E74" s="88">
        <f t="shared" si="13"/>
        <v>0</v>
      </c>
      <c r="F74" s="347"/>
      <c r="G74" s="114">
        <f>Werte2!$GE6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Werte1!GF6</f>
        <v>0</v>
      </c>
      <c r="E76" s="88">
        <f t="shared" si="13"/>
        <v>0</v>
      </c>
      <c r="F76" s="347"/>
      <c r="G76" s="114">
        <f>Werte2!GF6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Werte1!GG6</f>
        <v>0</v>
      </c>
      <c r="E77" s="88">
        <f t="shared" si="13"/>
        <v>0</v>
      </c>
      <c r="F77" s="347"/>
      <c r="G77" s="114">
        <f>Werte2!GG6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Werte1!GH6</f>
        <v>0</v>
      </c>
      <c r="E78" s="88">
        <f>D78/A78</f>
        <v>0</v>
      </c>
      <c r="F78" s="347"/>
      <c r="G78" s="114">
        <f>Werte2!GH6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Werte1!GI6</f>
        <v>0</v>
      </c>
      <c r="E80" s="236">
        <f>D80/A80</f>
        <v>0</v>
      </c>
      <c r="F80" s="451"/>
      <c r="G80" s="443">
        <f>Werte2!GI6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Werte1!$R6</f>
        <v>0</v>
      </c>
      <c r="E90" s="410">
        <f t="shared" ref="E90:E103" si="16">D90/C90</f>
        <v>0</v>
      </c>
      <c r="F90" s="411"/>
      <c r="G90" s="480">
        <f>Werte2!$R6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Werte1!$AC6</f>
        <v>0</v>
      </c>
      <c r="E91" s="410">
        <f t="shared" si="16"/>
        <v>0</v>
      </c>
      <c r="F91" s="411"/>
      <c r="G91" s="480">
        <f>Werte2!$AC6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Werte1!$AS6</f>
        <v>0</v>
      </c>
      <c r="E92" s="410">
        <f t="shared" si="16"/>
        <v>0</v>
      </c>
      <c r="F92" s="411"/>
      <c r="G92" s="480">
        <f>Werte2!$AS6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Werte1!$BG6</f>
        <v>0</v>
      </c>
      <c r="E93" s="410">
        <f t="shared" si="16"/>
        <v>0</v>
      </c>
      <c r="F93" s="411"/>
      <c r="G93" s="480">
        <f>Werte2!$BG6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Werte1!$BO6</f>
        <v>0</v>
      </c>
      <c r="E94" s="410">
        <f>D94/C94</f>
        <v>0</v>
      </c>
      <c r="F94" s="411"/>
      <c r="G94" s="480">
        <f>Werte2!$BO6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Werte1!$CD6</f>
        <v>0</v>
      </c>
      <c r="E95" s="410">
        <f>D95/C95</f>
        <v>0</v>
      </c>
      <c r="F95" s="411"/>
      <c r="G95" s="480">
        <f>Werte2!$CD6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Werte1!$CM6</f>
        <v>0</v>
      </c>
      <c r="E96" s="422">
        <f t="shared" si="16"/>
        <v>0</v>
      </c>
      <c r="F96" s="423"/>
      <c r="G96" s="481">
        <f>Werte2!$CM6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Werte1!$DA6</f>
        <v>0</v>
      </c>
      <c r="E97" s="417">
        <f t="shared" si="16"/>
        <v>0</v>
      </c>
      <c r="F97" s="418"/>
      <c r="G97" s="482">
        <f>Werte2!$DA6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Werte1!$DG6</f>
        <v>0</v>
      </c>
      <c r="E98" s="410">
        <f t="shared" si="16"/>
        <v>0</v>
      </c>
      <c r="F98" s="411"/>
      <c r="G98" s="563">
        <f>Werte2!$DG6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Werte1!$DO6</f>
        <v>0</v>
      </c>
      <c r="E99" s="410">
        <f t="shared" si="16"/>
        <v>0</v>
      </c>
      <c r="F99" s="411"/>
      <c r="G99" s="480">
        <f>Werte2!$DO6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Werte1!$DX6</f>
        <v>0</v>
      </c>
      <c r="E100" s="410">
        <f t="shared" si="16"/>
        <v>0</v>
      </c>
      <c r="F100" s="411"/>
      <c r="G100" s="480">
        <f>Werte2!$DX6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Werte1!$EI6</f>
        <v>0</v>
      </c>
      <c r="E101" s="410">
        <f t="shared" si="16"/>
        <v>0</v>
      </c>
      <c r="F101" s="411"/>
      <c r="G101" s="480">
        <f>Werte2!$EI6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Werte1!$ER6</f>
        <v>0</v>
      </c>
      <c r="E102" s="426">
        <f t="shared" si="16"/>
        <v>0</v>
      </c>
      <c r="F102" s="423"/>
      <c r="G102" s="481">
        <f>Werte2!$ER6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UktHv8U9aMjkvjIhY3ikJgkLYK7JEdi/SYz7+GJCnNZ570n7Mf/R+5OAgW7U7QT9wPYRBfcGr64HALZb6rZ/Bw==" saltValue="9T4Bu/E0YiCTIseylO6USA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478" priority="3" stopIfTrue="1" operator="lessThan">
      <formula>$U23</formula>
    </cfRule>
    <cfRule type="cellIs" dxfId="477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476" priority="7" stopIfTrue="1" operator="greaterThanOrEqual">
      <formula>I30</formula>
    </cfRule>
    <cfRule type="cellIs" dxfId="475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474" priority="9" stopIfTrue="1">
      <formula>$L$29="T"</formula>
    </cfRule>
    <cfRule type="cellIs" dxfId="473" priority="10" stopIfTrue="1" operator="lessThan">
      <formula>I30</formula>
    </cfRule>
    <cfRule type="cellIs" dxfId="472" priority="11" stopIfTrue="1" operator="greaterThanOrEqual">
      <formula>I30</formula>
    </cfRule>
  </conditionalFormatting>
  <conditionalFormatting sqref="J84">
    <cfRule type="expression" dxfId="471" priority="13" stopIfTrue="1">
      <formula>N84="FB"</formula>
    </cfRule>
    <cfRule type="expression" dxfId="470" priority="14" stopIfTrue="1">
      <formula>N84=""</formula>
    </cfRule>
  </conditionalFormatting>
  <conditionalFormatting sqref="E105 E90:F103 H90:H103 H105">
    <cfRule type="cellIs" dxfId="469" priority="5" stopIfTrue="1" operator="lessThan">
      <formula>$I90</formula>
    </cfRule>
    <cfRule type="cellIs" dxfId="468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467" priority="15" stopIfTrue="1">
      <formula>N30="FB"</formula>
    </cfRule>
    <cfRule type="expression" dxfId="466" priority="16" stopIfTrue="1">
      <formula>N30=""</formula>
    </cfRule>
  </conditionalFormatting>
  <conditionalFormatting sqref="G81:G84">
    <cfRule type="expression" dxfId="465" priority="12" stopIfTrue="1">
      <formula>$L$29="T"</formula>
    </cfRule>
  </conditionalFormatting>
  <conditionalFormatting sqref="G30:G35 G37:G39 G41:G44 G46:G47 G49:G53 G55:G56 G58:G61 G63:G64 G66:G68 G70:G74 G76:G78 G80">
    <cfRule type="expression" dxfId="464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r:id="rId1"/>
  <headerFooter alignWithMargins="0">
    <oddHeader>&amp;L&amp;"Gill Sans MT,Fett"&amp;16RTMB Version 3&amp;C&amp;"Arial,Fett"&amp;16Rechentest Mathematische Basiskompetenzen&amp;R&amp;G</oddHeader>
  </headerFooter>
  <rowBreaks count="1" manualBreakCount="1">
    <brk id="85" max="11" man="1"/>
  </rowBreak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11">
    <tabColor indexed="41"/>
  </sheetPr>
  <dimension ref="A1:V112"/>
  <sheetViews>
    <sheetView view="pageBreakPreview" zoomScale="50" zoomScaleNormal="100" zoomScaleSheetLayoutView="50" workbookViewId="0">
      <selection sqref="A1:XFD104857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IF(Da!C25="",Da!E25,Da!C25)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Da!G25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Da!I25</f>
        <v>0</v>
      </c>
      <c r="E3" s="464" t="s">
        <v>330</v>
      </c>
      <c r="F3" s="48"/>
      <c r="G3" s="467">
        <f>Da!J25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Werte1!EV7</f>
        <v>0</v>
      </c>
      <c r="E30" s="88">
        <f t="shared" ref="E30:E35" si="0">D30/A30</f>
        <v>0</v>
      </c>
      <c r="F30" s="347"/>
      <c r="G30" s="114">
        <f>Werte2!EV7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Werte1!EW7</f>
        <v>0</v>
      </c>
      <c r="E31" s="88">
        <f t="shared" si="0"/>
        <v>0</v>
      </c>
      <c r="F31" s="347"/>
      <c r="G31" s="114">
        <f>Werte2!EW7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Werte1!EX7</f>
        <v>0</v>
      </c>
      <c r="E32" s="88">
        <f t="shared" si="0"/>
        <v>0</v>
      </c>
      <c r="F32" s="347"/>
      <c r="G32" s="114">
        <f>Werte2!EX7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Werte1!EY7</f>
        <v>0</v>
      </c>
      <c r="E33" s="88">
        <f t="shared" si="0"/>
        <v>0</v>
      </c>
      <c r="F33" s="347"/>
      <c r="G33" s="114">
        <f>Werte2!EY7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Werte1!EZ7</f>
        <v>0</v>
      </c>
      <c r="E34" s="88">
        <f t="shared" si="0"/>
        <v>0</v>
      </c>
      <c r="F34" s="347"/>
      <c r="G34" s="114">
        <f>Werte2!EZ7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Werte1!FA7</f>
        <v>0</v>
      </c>
      <c r="E35" s="88">
        <f t="shared" si="0"/>
        <v>0</v>
      </c>
      <c r="F35" s="347"/>
      <c r="G35" s="114">
        <f>Werte2!FA7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Werte1!FB7</f>
        <v>0</v>
      </c>
      <c r="E37" s="88">
        <f t="shared" ref="E37:E53" si="5">D37/A37</f>
        <v>0</v>
      </c>
      <c r="F37" s="347"/>
      <c r="G37" s="114">
        <f>Werte2!FB7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Werte1!FC7</f>
        <v>0</v>
      </c>
      <c r="E38" s="88">
        <f t="shared" si="5"/>
        <v>0</v>
      </c>
      <c r="F38" s="347"/>
      <c r="G38" s="114">
        <f>Werte2!FC7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Werte1!FD7</f>
        <v>0</v>
      </c>
      <c r="E39" s="88">
        <f t="shared" si="5"/>
        <v>0</v>
      </c>
      <c r="F39" s="347"/>
      <c r="G39" s="114">
        <f>Werte2!FD7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Werte1!FE7</f>
        <v>0</v>
      </c>
      <c r="E41" s="88">
        <f t="shared" si="5"/>
        <v>0</v>
      </c>
      <c r="F41" s="347"/>
      <c r="G41" s="114">
        <f>Werte2!FE7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Werte1!FF7</f>
        <v>0</v>
      </c>
      <c r="E42" s="88">
        <f t="shared" si="5"/>
        <v>0</v>
      </c>
      <c r="F42" s="347"/>
      <c r="G42" s="114">
        <f>Werte2!FF7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Werte1!FG7</f>
        <v>0</v>
      </c>
      <c r="E43" s="88">
        <f t="shared" si="5"/>
        <v>0</v>
      </c>
      <c r="F43" s="347"/>
      <c r="G43" s="114">
        <f>Werte2!FG7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Werte1!FH7</f>
        <v>0</v>
      </c>
      <c r="E44" s="88">
        <f t="shared" si="5"/>
        <v>0</v>
      </c>
      <c r="F44" s="347"/>
      <c r="G44" s="114">
        <f>Werte2!FH7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Werte1!FI7</f>
        <v>0</v>
      </c>
      <c r="E46" s="88">
        <f>D46/A46</f>
        <v>0</v>
      </c>
      <c r="F46" s="347"/>
      <c r="G46" s="114">
        <f>Werte2!FI7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Werte1!FJ7</f>
        <v>0</v>
      </c>
      <c r="E47" s="88">
        <f>D47/A47</f>
        <v>0</v>
      </c>
      <c r="F47" s="347"/>
      <c r="G47" s="114">
        <f>Werte2!FJ7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Werte1!FK7</f>
        <v>0</v>
      </c>
      <c r="E49" s="88">
        <f t="shared" si="5"/>
        <v>0</v>
      </c>
      <c r="F49" s="347"/>
      <c r="G49" s="114">
        <f>Werte2!FK7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Werte1!FL7</f>
        <v>0</v>
      </c>
      <c r="E50" s="88">
        <f t="shared" si="5"/>
        <v>0</v>
      </c>
      <c r="F50" s="347"/>
      <c r="G50" s="114">
        <f>Werte2!FL7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Werte1!FM7</f>
        <v>0</v>
      </c>
      <c r="E51" s="88">
        <f t="shared" si="5"/>
        <v>0</v>
      </c>
      <c r="F51" s="347"/>
      <c r="G51" s="114">
        <f>Werte2!FM7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Werte1!FN7</f>
        <v>0</v>
      </c>
      <c r="E52" s="88">
        <f t="shared" si="5"/>
        <v>0</v>
      </c>
      <c r="F52" s="347"/>
      <c r="G52" s="114">
        <f>Werte2!FN7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Werte1!FO7</f>
        <v>0</v>
      </c>
      <c r="E53" s="88">
        <f t="shared" si="5"/>
        <v>0</v>
      </c>
      <c r="F53" s="347"/>
      <c r="G53" s="114">
        <f>Werte2!FO7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Werte1!FP7</f>
        <v>0</v>
      </c>
      <c r="E55" s="88">
        <f t="shared" ref="E55:E56" si="9">D55/A55</f>
        <v>0</v>
      </c>
      <c r="F55" s="347"/>
      <c r="G55" s="114">
        <f>Werte2!FP7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Werte1!FQ7</f>
        <v>0</v>
      </c>
      <c r="E56" s="88">
        <f t="shared" si="9"/>
        <v>0</v>
      </c>
      <c r="F56" s="347"/>
      <c r="G56" s="114">
        <f>Werte2!FQ7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Werte1!FR7</f>
        <v>0</v>
      </c>
      <c r="E58" s="88">
        <f>D58/A58</f>
        <v>0</v>
      </c>
      <c r="F58" s="347"/>
      <c r="G58" s="114">
        <f>Werte2!FR7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Werte1!FS7</f>
        <v>0</v>
      </c>
      <c r="E59" s="88">
        <f>D59/A59</f>
        <v>0</v>
      </c>
      <c r="F59" s="347"/>
      <c r="G59" s="114">
        <f>Werte2!FS7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Werte1!FT7</f>
        <v>0</v>
      </c>
      <c r="E60" s="88">
        <f>D60/A60</f>
        <v>0</v>
      </c>
      <c r="F60" s="347"/>
      <c r="G60" s="114">
        <f>Werte2!FT7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Werte1!FU7</f>
        <v>0</v>
      </c>
      <c r="E61" s="88">
        <f>D61/A61</f>
        <v>0</v>
      </c>
      <c r="F61" s="347"/>
      <c r="G61" s="114">
        <f>Werte2!FU7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Werte1!FV7</f>
        <v>0</v>
      </c>
      <c r="E63" s="88">
        <f>D63/A63</f>
        <v>0</v>
      </c>
      <c r="F63" s="347"/>
      <c r="G63" s="114">
        <f>Werte2!FV7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Werte1!FW7</f>
        <v>0</v>
      </c>
      <c r="E64" s="88">
        <f>D64/A64</f>
        <v>0</v>
      </c>
      <c r="F64" s="347"/>
      <c r="G64" s="114">
        <f>Werte2!FW7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Werte1!FX7</f>
        <v>0</v>
      </c>
      <c r="E66" s="88">
        <f>D66/A66</f>
        <v>0</v>
      </c>
      <c r="F66" s="347"/>
      <c r="G66" s="114">
        <f>Werte2!FX7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Werte1!FY7</f>
        <v>0</v>
      </c>
      <c r="E67" s="88">
        <f>D67/A67</f>
        <v>0</v>
      </c>
      <c r="F67" s="347"/>
      <c r="G67" s="114">
        <f>Werte2!FY7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Werte1!FZ7</f>
        <v>0</v>
      </c>
      <c r="E68" s="88">
        <f>D68/A68</f>
        <v>0</v>
      </c>
      <c r="F68" s="347"/>
      <c r="G68" s="114">
        <f>Werte2!FZ7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Werte1!GA7</f>
        <v>0</v>
      </c>
      <c r="E70" s="88">
        <f t="shared" ref="E70:E77" si="13">D70/A70</f>
        <v>0</v>
      </c>
      <c r="F70" s="347"/>
      <c r="G70" s="114">
        <f>Werte2!GA7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Werte1!GB7</f>
        <v>0</v>
      </c>
      <c r="E71" s="88">
        <f t="shared" si="13"/>
        <v>0</v>
      </c>
      <c r="F71" s="347"/>
      <c r="G71" s="114">
        <f>Werte2!GB7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Werte1!GC7</f>
        <v>0</v>
      </c>
      <c r="E72" s="88">
        <f t="shared" si="13"/>
        <v>0</v>
      </c>
      <c r="F72" s="347"/>
      <c r="G72" s="114">
        <f>Werte2!GC7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Werte1!GD7</f>
        <v>0</v>
      </c>
      <c r="E73" s="88">
        <f t="shared" si="13"/>
        <v>0</v>
      </c>
      <c r="F73" s="347"/>
      <c r="G73" s="114">
        <f>Werte2!GD7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Werte1!$GE7</f>
        <v>0</v>
      </c>
      <c r="E74" s="88">
        <f t="shared" si="13"/>
        <v>0</v>
      </c>
      <c r="F74" s="347"/>
      <c r="G74" s="114">
        <f>Werte2!$GE7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Werte1!GF7</f>
        <v>0</v>
      </c>
      <c r="E76" s="88">
        <f t="shared" si="13"/>
        <v>0</v>
      </c>
      <c r="F76" s="347"/>
      <c r="G76" s="114">
        <f>Werte2!GF7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Werte1!GG7</f>
        <v>0</v>
      </c>
      <c r="E77" s="88">
        <f t="shared" si="13"/>
        <v>0</v>
      </c>
      <c r="F77" s="347"/>
      <c r="G77" s="114">
        <f>Werte2!GG7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Werte1!GH7</f>
        <v>0</v>
      </c>
      <c r="E78" s="88">
        <f>D78/A78</f>
        <v>0</v>
      </c>
      <c r="F78" s="347"/>
      <c r="G78" s="114">
        <f>Werte2!GH7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Werte1!GI7</f>
        <v>0</v>
      </c>
      <c r="E80" s="236">
        <f>D80/A80</f>
        <v>0</v>
      </c>
      <c r="F80" s="451"/>
      <c r="G80" s="443">
        <f>Werte2!GI7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Werte1!$R7</f>
        <v>0</v>
      </c>
      <c r="E90" s="410">
        <f t="shared" ref="E90:E103" si="16">D90/C90</f>
        <v>0</v>
      </c>
      <c r="F90" s="411"/>
      <c r="G90" s="480">
        <f>Werte2!$R7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Werte1!$AC7</f>
        <v>0</v>
      </c>
      <c r="E91" s="410">
        <f t="shared" si="16"/>
        <v>0</v>
      </c>
      <c r="F91" s="411"/>
      <c r="G91" s="480">
        <f>Werte2!$AC7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Werte1!$AS7</f>
        <v>0</v>
      </c>
      <c r="E92" s="410">
        <f t="shared" si="16"/>
        <v>0</v>
      </c>
      <c r="F92" s="411"/>
      <c r="G92" s="480">
        <f>Werte2!$AS7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Werte1!$BG7</f>
        <v>0</v>
      </c>
      <c r="E93" s="410">
        <f t="shared" si="16"/>
        <v>0</v>
      </c>
      <c r="F93" s="411"/>
      <c r="G93" s="480">
        <f>Werte2!$BG7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Werte1!$BO7</f>
        <v>0</v>
      </c>
      <c r="E94" s="410">
        <f>D94/C94</f>
        <v>0</v>
      </c>
      <c r="F94" s="411"/>
      <c r="G94" s="480">
        <f>Werte2!$BO7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Werte1!$CD7</f>
        <v>0</v>
      </c>
      <c r="E95" s="410">
        <f>D95/C95</f>
        <v>0</v>
      </c>
      <c r="F95" s="411"/>
      <c r="G95" s="480">
        <f>Werte2!$CD7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Werte1!$CM7</f>
        <v>0</v>
      </c>
      <c r="E96" s="422">
        <f t="shared" si="16"/>
        <v>0</v>
      </c>
      <c r="F96" s="423"/>
      <c r="G96" s="481">
        <f>Werte2!$CM7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Werte1!$DA7</f>
        <v>0</v>
      </c>
      <c r="E97" s="417">
        <f t="shared" si="16"/>
        <v>0</v>
      </c>
      <c r="F97" s="418"/>
      <c r="G97" s="482">
        <f>Werte2!$DA7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Werte1!$DG7</f>
        <v>0</v>
      </c>
      <c r="E98" s="410">
        <f t="shared" si="16"/>
        <v>0</v>
      </c>
      <c r="F98" s="411"/>
      <c r="G98" s="563">
        <f>Werte2!$DG7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Werte1!$DO7</f>
        <v>0</v>
      </c>
      <c r="E99" s="410">
        <f t="shared" si="16"/>
        <v>0</v>
      </c>
      <c r="F99" s="411"/>
      <c r="G99" s="480">
        <f>Werte2!$DO7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Werte1!$DX7</f>
        <v>0</v>
      </c>
      <c r="E100" s="410">
        <f t="shared" si="16"/>
        <v>0</v>
      </c>
      <c r="F100" s="411"/>
      <c r="G100" s="480">
        <f>Werte2!$DX7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Werte1!$EI7</f>
        <v>0</v>
      </c>
      <c r="E101" s="410">
        <f t="shared" si="16"/>
        <v>0</v>
      </c>
      <c r="F101" s="411"/>
      <c r="G101" s="480">
        <f>Werte2!$EI7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Werte1!$ER7</f>
        <v>0</v>
      </c>
      <c r="E102" s="426">
        <f t="shared" si="16"/>
        <v>0</v>
      </c>
      <c r="F102" s="423"/>
      <c r="G102" s="481">
        <f>Werte2!$ER7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ptwOSS9o3FgnK1qJnL1eCcKZ4R2fVEC02Xw4UecWHyMpeXxh0gd0rpl8XVU86s/Oqgt2zcbNlQDrZzLFr2F+Ag==" saltValue="RSxaPbZpJfZqgfbssdDPzw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463" priority="3" stopIfTrue="1" operator="lessThan">
      <formula>$U23</formula>
    </cfRule>
    <cfRule type="cellIs" dxfId="462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461" priority="7" stopIfTrue="1" operator="greaterThanOrEqual">
      <formula>I30</formula>
    </cfRule>
    <cfRule type="cellIs" dxfId="460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459" priority="9" stopIfTrue="1">
      <formula>$L$29="T"</formula>
    </cfRule>
    <cfRule type="cellIs" dxfId="458" priority="10" stopIfTrue="1" operator="lessThan">
      <formula>I30</formula>
    </cfRule>
    <cfRule type="cellIs" dxfId="457" priority="11" stopIfTrue="1" operator="greaterThanOrEqual">
      <formula>I30</formula>
    </cfRule>
  </conditionalFormatting>
  <conditionalFormatting sqref="J84">
    <cfRule type="expression" dxfId="456" priority="13" stopIfTrue="1">
      <formula>N84="FB"</formula>
    </cfRule>
    <cfRule type="expression" dxfId="455" priority="14" stopIfTrue="1">
      <formula>N84=""</formula>
    </cfRule>
  </conditionalFormatting>
  <conditionalFormatting sqref="E105 E90:F103 H90:H103 H105">
    <cfRule type="cellIs" dxfId="454" priority="5" stopIfTrue="1" operator="lessThan">
      <formula>$I90</formula>
    </cfRule>
    <cfRule type="cellIs" dxfId="453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452" priority="15" stopIfTrue="1">
      <formula>N30="FB"</formula>
    </cfRule>
    <cfRule type="expression" dxfId="451" priority="16" stopIfTrue="1">
      <formula>N30=""</formula>
    </cfRule>
  </conditionalFormatting>
  <conditionalFormatting sqref="G81:G84">
    <cfRule type="expression" dxfId="450" priority="12" stopIfTrue="1">
      <formula>$L$29="T"</formula>
    </cfRule>
  </conditionalFormatting>
  <conditionalFormatting sqref="G80">
    <cfRule type="expression" dxfId="449" priority="2">
      <formula>$L$29="T"</formula>
    </cfRule>
  </conditionalFormatting>
  <conditionalFormatting sqref="G30:G35 G37:G39 G41:G44 G46:G47 G49:G53 G55:G56 G58:G61 G63:G64 G66:G68 G70:G74 G76:G78">
    <cfRule type="expression" dxfId="448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rowBreaks count="1" manualBreakCount="1">
    <brk id="85" max="16383" man="1"/>
  </row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12">
    <tabColor indexed="41"/>
  </sheetPr>
  <dimension ref="A1:V112"/>
  <sheetViews>
    <sheetView view="pageBreakPreview" zoomScale="50" zoomScaleNormal="100" zoomScaleSheetLayoutView="50" workbookViewId="0">
      <selection sqref="A1:XFD104857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IF(Da!C26="",Da!E26,Da!C26)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Da!G26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Da!I26</f>
        <v>0</v>
      </c>
      <c r="E3" s="464" t="s">
        <v>330</v>
      </c>
      <c r="F3" s="48"/>
      <c r="G3" s="467">
        <f>Da!J26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Werte1!EV8</f>
        <v>0</v>
      </c>
      <c r="E30" s="88">
        <f t="shared" ref="E30:E35" si="0">D30/A30</f>
        <v>0</v>
      </c>
      <c r="F30" s="347"/>
      <c r="G30" s="114">
        <f>Werte2!EV8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Werte1!EW8</f>
        <v>0</v>
      </c>
      <c r="E31" s="88">
        <f t="shared" si="0"/>
        <v>0</v>
      </c>
      <c r="F31" s="347"/>
      <c r="G31" s="114">
        <f>Werte2!EW8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Werte1!EX8</f>
        <v>0</v>
      </c>
      <c r="E32" s="88">
        <f t="shared" si="0"/>
        <v>0</v>
      </c>
      <c r="F32" s="347"/>
      <c r="G32" s="114">
        <f>Werte2!EX8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Werte1!EY8</f>
        <v>0</v>
      </c>
      <c r="E33" s="88">
        <f t="shared" si="0"/>
        <v>0</v>
      </c>
      <c r="F33" s="347"/>
      <c r="G33" s="114">
        <f>Werte2!EY8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Werte1!EZ8</f>
        <v>0</v>
      </c>
      <c r="E34" s="88">
        <f t="shared" si="0"/>
        <v>0</v>
      </c>
      <c r="F34" s="347"/>
      <c r="G34" s="114">
        <f>Werte2!EZ8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Werte1!FA8</f>
        <v>0</v>
      </c>
      <c r="E35" s="88">
        <f t="shared" si="0"/>
        <v>0</v>
      </c>
      <c r="F35" s="347"/>
      <c r="G35" s="114">
        <f>Werte2!FA8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Werte1!FB8</f>
        <v>0</v>
      </c>
      <c r="E37" s="88">
        <f t="shared" ref="E37:E53" si="5">D37/A37</f>
        <v>0</v>
      </c>
      <c r="F37" s="347"/>
      <c r="G37" s="114">
        <f>Werte2!FB8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Werte1!FC8</f>
        <v>0</v>
      </c>
      <c r="E38" s="88">
        <f t="shared" si="5"/>
        <v>0</v>
      </c>
      <c r="F38" s="347"/>
      <c r="G38" s="114">
        <f>Werte2!FC8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Werte1!FD8</f>
        <v>0</v>
      </c>
      <c r="E39" s="88">
        <f t="shared" si="5"/>
        <v>0</v>
      </c>
      <c r="F39" s="347"/>
      <c r="G39" s="114">
        <f>Werte2!FD8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Werte1!FE8</f>
        <v>0</v>
      </c>
      <c r="E41" s="88">
        <f t="shared" si="5"/>
        <v>0</v>
      </c>
      <c r="F41" s="347"/>
      <c r="G41" s="114">
        <f>Werte2!FE8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Werte1!FF8</f>
        <v>0</v>
      </c>
      <c r="E42" s="88">
        <f t="shared" si="5"/>
        <v>0</v>
      </c>
      <c r="F42" s="347"/>
      <c r="G42" s="114">
        <f>Werte2!FF8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Werte1!FG8</f>
        <v>0</v>
      </c>
      <c r="E43" s="88">
        <f t="shared" si="5"/>
        <v>0</v>
      </c>
      <c r="F43" s="347"/>
      <c r="G43" s="114">
        <f>Werte2!FG8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Werte1!FH8</f>
        <v>0</v>
      </c>
      <c r="E44" s="88">
        <f t="shared" si="5"/>
        <v>0</v>
      </c>
      <c r="F44" s="347"/>
      <c r="G44" s="114">
        <f>Werte2!FH8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Werte1!FI8</f>
        <v>0</v>
      </c>
      <c r="E46" s="88">
        <f>D46/A46</f>
        <v>0</v>
      </c>
      <c r="F46" s="347"/>
      <c r="G46" s="114">
        <f>Werte2!FI8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Werte1!FJ8</f>
        <v>0</v>
      </c>
      <c r="E47" s="88">
        <f>D47/A47</f>
        <v>0</v>
      </c>
      <c r="F47" s="347"/>
      <c r="G47" s="114">
        <f>Werte2!FJ8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Werte1!FK8</f>
        <v>0</v>
      </c>
      <c r="E49" s="88">
        <f t="shared" si="5"/>
        <v>0</v>
      </c>
      <c r="F49" s="347"/>
      <c r="G49" s="114">
        <f>Werte2!FK8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Werte1!FL8</f>
        <v>0</v>
      </c>
      <c r="E50" s="88">
        <f t="shared" si="5"/>
        <v>0</v>
      </c>
      <c r="F50" s="347"/>
      <c r="G50" s="114">
        <f>Werte2!FL8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Werte1!FM8</f>
        <v>0</v>
      </c>
      <c r="E51" s="88">
        <f t="shared" si="5"/>
        <v>0</v>
      </c>
      <c r="F51" s="347"/>
      <c r="G51" s="114">
        <f>Werte2!FM8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Werte1!FN8</f>
        <v>0</v>
      </c>
      <c r="E52" s="88">
        <f t="shared" si="5"/>
        <v>0</v>
      </c>
      <c r="F52" s="347"/>
      <c r="G52" s="114">
        <f>Werte2!FN8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Werte1!FO8</f>
        <v>0</v>
      </c>
      <c r="E53" s="88">
        <f t="shared" si="5"/>
        <v>0</v>
      </c>
      <c r="F53" s="347"/>
      <c r="G53" s="114">
        <f>Werte2!FO8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Werte1!FP8</f>
        <v>0</v>
      </c>
      <c r="E55" s="88">
        <f t="shared" ref="E55:E56" si="9">D55/A55</f>
        <v>0</v>
      </c>
      <c r="F55" s="347"/>
      <c r="G55" s="114">
        <f>Werte2!FP8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Werte1!FQ8</f>
        <v>0</v>
      </c>
      <c r="E56" s="88">
        <f t="shared" si="9"/>
        <v>0</v>
      </c>
      <c r="F56" s="347"/>
      <c r="G56" s="114">
        <f>Werte2!FQ8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Werte1!FR8</f>
        <v>0</v>
      </c>
      <c r="E58" s="88">
        <f>D58/A58</f>
        <v>0</v>
      </c>
      <c r="F58" s="347"/>
      <c r="G58" s="114">
        <f>Werte2!FR8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Werte1!FS8</f>
        <v>0</v>
      </c>
      <c r="E59" s="88">
        <f>D59/A59</f>
        <v>0</v>
      </c>
      <c r="F59" s="347"/>
      <c r="G59" s="114">
        <f>Werte2!FS8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Werte1!FT8</f>
        <v>0</v>
      </c>
      <c r="E60" s="88">
        <f>D60/A60</f>
        <v>0</v>
      </c>
      <c r="F60" s="347"/>
      <c r="G60" s="114">
        <f>Werte2!FT8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Werte1!FU8</f>
        <v>0</v>
      </c>
      <c r="E61" s="88">
        <f>D61/A61</f>
        <v>0</v>
      </c>
      <c r="F61" s="347"/>
      <c r="G61" s="114">
        <f>Werte2!FU8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Werte1!FV8</f>
        <v>0</v>
      </c>
      <c r="E63" s="88">
        <f>D63/A63</f>
        <v>0</v>
      </c>
      <c r="F63" s="347"/>
      <c r="G63" s="114">
        <f>Werte2!FV8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Werte1!FW8</f>
        <v>0</v>
      </c>
      <c r="E64" s="88">
        <f>D64/A64</f>
        <v>0</v>
      </c>
      <c r="F64" s="347"/>
      <c r="G64" s="114">
        <f>Werte2!FW8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Werte1!FX8</f>
        <v>0</v>
      </c>
      <c r="E66" s="88">
        <f>D66/A66</f>
        <v>0</v>
      </c>
      <c r="F66" s="347"/>
      <c r="G66" s="114">
        <f>Werte2!FX8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Werte1!FY8</f>
        <v>0</v>
      </c>
      <c r="E67" s="88">
        <f>D67/A67</f>
        <v>0</v>
      </c>
      <c r="F67" s="347"/>
      <c r="G67" s="114">
        <f>Werte2!FY8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Werte1!FZ8</f>
        <v>0</v>
      </c>
      <c r="E68" s="88">
        <f>D68/A68</f>
        <v>0</v>
      </c>
      <c r="F68" s="347"/>
      <c r="G68" s="114">
        <f>Werte2!FZ8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Werte1!GA8</f>
        <v>0</v>
      </c>
      <c r="E70" s="88">
        <f t="shared" ref="E70:E77" si="13">D70/A70</f>
        <v>0</v>
      </c>
      <c r="F70" s="347"/>
      <c r="G70" s="114">
        <f>Werte2!GA8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Werte1!GB8</f>
        <v>0</v>
      </c>
      <c r="E71" s="88">
        <f t="shared" si="13"/>
        <v>0</v>
      </c>
      <c r="F71" s="347"/>
      <c r="G71" s="114">
        <f>Werte2!GB8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Werte1!GC8</f>
        <v>0</v>
      </c>
      <c r="E72" s="88">
        <f t="shared" si="13"/>
        <v>0</v>
      </c>
      <c r="F72" s="347"/>
      <c r="G72" s="114">
        <f>Werte2!GC8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Werte1!GD8</f>
        <v>0</v>
      </c>
      <c r="E73" s="88">
        <f t="shared" si="13"/>
        <v>0</v>
      </c>
      <c r="F73" s="347"/>
      <c r="G73" s="114">
        <f>Werte2!GD8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Werte1!$GE8</f>
        <v>0</v>
      </c>
      <c r="E74" s="88">
        <f t="shared" si="13"/>
        <v>0</v>
      </c>
      <c r="F74" s="347"/>
      <c r="G74" s="114">
        <f>Werte2!$GE8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Werte1!GF8</f>
        <v>0</v>
      </c>
      <c r="E76" s="88">
        <f t="shared" si="13"/>
        <v>0</v>
      </c>
      <c r="F76" s="347"/>
      <c r="G76" s="114">
        <f>Werte2!GF8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Werte1!GG8</f>
        <v>0</v>
      </c>
      <c r="E77" s="88">
        <f t="shared" si="13"/>
        <v>0</v>
      </c>
      <c r="F77" s="347"/>
      <c r="G77" s="114">
        <f>Werte2!GG8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Werte1!GH8</f>
        <v>0</v>
      </c>
      <c r="E78" s="88">
        <f>D78/A78</f>
        <v>0</v>
      </c>
      <c r="F78" s="347"/>
      <c r="G78" s="114">
        <f>Werte2!GH8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Werte1!GI8</f>
        <v>0</v>
      </c>
      <c r="E80" s="236">
        <f>D80/A80</f>
        <v>0</v>
      </c>
      <c r="F80" s="451"/>
      <c r="G80" s="443">
        <f>Werte2!GI8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Werte1!$R8</f>
        <v>0</v>
      </c>
      <c r="E90" s="410">
        <f t="shared" ref="E90:E103" si="16">D90/C90</f>
        <v>0</v>
      </c>
      <c r="F90" s="411"/>
      <c r="G90" s="480">
        <f>Werte2!$R8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Werte1!$AC8</f>
        <v>0</v>
      </c>
      <c r="E91" s="410">
        <f t="shared" si="16"/>
        <v>0</v>
      </c>
      <c r="F91" s="411"/>
      <c r="G91" s="480">
        <f>Werte2!$AC8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Werte1!$AS8</f>
        <v>0</v>
      </c>
      <c r="E92" s="410">
        <f t="shared" si="16"/>
        <v>0</v>
      </c>
      <c r="F92" s="411"/>
      <c r="G92" s="480">
        <f>Werte2!$AS8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Werte1!$BG8</f>
        <v>0</v>
      </c>
      <c r="E93" s="410">
        <f t="shared" si="16"/>
        <v>0</v>
      </c>
      <c r="F93" s="411"/>
      <c r="G93" s="480">
        <f>Werte2!$BG8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Werte1!$BO8</f>
        <v>0</v>
      </c>
      <c r="E94" s="410">
        <f>D94/C94</f>
        <v>0</v>
      </c>
      <c r="F94" s="411"/>
      <c r="G94" s="480">
        <f>Werte2!$BO8</f>
        <v>0</v>
      </c>
      <c r="H94" s="414">
        <f>G94/C94</f>
        <v>0</v>
      </c>
      <c r="I94" s="412">
        <f>(IF($K$2=Da!$N$18,Profile!E61)+IF($K$2=Da!$N$19,Profile!G61)+IF($K$2=Da!$N$20,Profile!I62)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Werte1!$CD8</f>
        <v>0</v>
      </c>
      <c r="E95" s="410">
        <f>D95/C95</f>
        <v>0</v>
      </c>
      <c r="F95" s="411"/>
      <c r="G95" s="480">
        <f>Werte2!$CD8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Werte1!$CM8</f>
        <v>0</v>
      </c>
      <c r="E96" s="422">
        <f t="shared" si="16"/>
        <v>0</v>
      </c>
      <c r="F96" s="423"/>
      <c r="G96" s="481">
        <f>Werte2!$CM8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Werte1!$DA8</f>
        <v>0</v>
      </c>
      <c r="E97" s="417">
        <f t="shared" si="16"/>
        <v>0</v>
      </c>
      <c r="F97" s="418"/>
      <c r="G97" s="482">
        <f>Werte2!$DA8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Werte1!$DG8</f>
        <v>0</v>
      </c>
      <c r="E98" s="410">
        <f t="shared" si="16"/>
        <v>0</v>
      </c>
      <c r="F98" s="411"/>
      <c r="G98" s="563">
        <f>Werte2!$DG8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Werte1!$DO8</f>
        <v>0</v>
      </c>
      <c r="E99" s="410">
        <f t="shared" si="16"/>
        <v>0</v>
      </c>
      <c r="F99" s="411"/>
      <c r="G99" s="480">
        <f>Werte2!$DO8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Werte1!$DX8</f>
        <v>0</v>
      </c>
      <c r="E100" s="410">
        <f t="shared" si="16"/>
        <v>0</v>
      </c>
      <c r="F100" s="411"/>
      <c r="G100" s="480">
        <f>Werte2!$DX8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Werte1!$EI8</f>
        <v>0</v>
      </c>
      <c r="E101" s="410">
        <f t="shared" si="16"/>
        <v>0</v>
      </c>
      <c r="F101" s="411"/>
      <c r="G101" s="480">
        <f>Werte2!$EI8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Werte1!$ER8</f>
        <v>0</v>
      </c>
      <c r="E102" s="426">
        <f t="shared" si="16"/>
        <v>0</v>
      </c>
      <c r="F102" s="423"/>
      <c r="G102" s="481">
        <f>Werte2!$ER8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u1Yk7jviF+HsqJ/dgpxJgdnQqDtPVZWKD3Yav3cG9tLiBwmK+rpmvWyC2pyuT/wdxrHYGwp5F5F9VXgZ1Orpjg==" saltValue="hAnO/aZwSuj3SQCEF2GkvA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447" priority="3" stopIfTrue="1" operator="lessThan">
      <formula>$U23</formula>
    </cfRule>
    <cfRule type="cellIs" dxfId="446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445" priority="7" stopIfTrue="1" operator="greaterThanOrEqual">
      <formula>I30</formula>
    </cfRule>
    <cfRule type="cellIs" dxfId="444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443" priority="9" stopIfTrue="1">
      <formula>$L$29="T"</formula>
    </cfRule>
    <cfRule type="cellIs" dxfId="442" priority="10" stopIfTrue="1" operator="lessThan">
      <formula>I30</formula>
    </cfRule>
    <cfRule type="cellIs" dxfId="441" priority="11" stopIfTrue="1" operator="greaterThanOrEqual">
      <formula>I30</formula>
    </cfRule>
  </conditionalFormatting>
  <conditionalFormatting sqref="J84">
    <cfRule type="expression" dxfId="440" priority="13" stopIfTrue="1">
      <formula>N84="FB"</formula>
    </cfRule>
    <cfRule type="expression" dxfId="439" priority="14" stopIfTrue="1">
      <formula>N84=""</formula>
    </cfRule>
  </conditionalFormatting>
  <conditionalFormatting sqref="E105 E90:F103 H90:H103 H105">
    <cfRule type="cellIs" dxfId="438" priority="5" stopIfTrue="1" operator="lessThan">
      <formula>$I90</formula>
    </cfRule>
    <cfRule type="cellIs" dxfId="437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436" priority="15" stopIfTrue="1">
      <formula>N30="FB"</formula>
    </cfRule>
    <cfRule type="expression" dxfId="435" priority="16" stopIfTrue="1">
      <formula>N30=""</formula>
    </cfRule>
  </conditionalFormatting>
  <conditionalFormatting sqref="G81:G84">
    <cfRule type="expression" dxfId="434" priority="12" stopIfTrue="1">
      <formula>$L$29="T"</formula>
    </cfRule>
  </conditionalFormatting>
  <conditionalFormatting sqref="G80">
    <cfRule type="expression" dxfId="433" priority="2">
      <formula>$L$29="T"</formula>
    </cfRule>
  </conditionalFormatting>
  <conditionalFormatting sqref="G30:G35 G37:G39 G41:G44 G46:G47 G49:G53 G55:G56 G58:G61 G63:G64 G66:G68 G70:G74 G76:G78">
    <cfRule type="expression" dxfId="432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13">
    <tabColor indexed="41"/>
  </sheetPr>
  <dimension ref="A1:V112"/>
  <sheetViews>
    <sheetView view="pageBreakPreview" zoomScale="50" zoomScaleNormal="100" zoomScaleSheetLayoutView="50" workbookViewId="0">
      <selection sqref="A1:XFD104857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IF(Da!C27="",Da!E27,Da!C27)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Da!G27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Da!I27</f>
        <v>0</v>
      </c>
      <c r="E3" s="464" t="s">
        <v>330</v>
      </c>
      <c r="F3" s="48"/>
      <c r="G3" s="467">
        <f>Da!J27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Werte1!EV9</f>
        <v>0</v>
      </c>
      <c r="E30" s="88">
        <f t="shared" ref="E30:E35" si="0">D30/A30</f>
        <v>0</v>
      </c>
      <c r="F30" s="347"/>
      <c r="G30" s="114">
        <f>Werte2!EV9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Werte1!EW9</f>
        <v>0</v>
      </c>
      <c r="E31" s="88">
        <f t="shared" si="0"/>
        <v>0</v>
      </c>
      <c r="F31" s="347"/>
      <c r="G31" s="114">
        <f>Werte2!EW9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Werte1!EX9</f>
        <v>0</v>
      </c>
      <c r="E32" s="88">
        <f t="shared" si="0"/>
        <v>0</v>
      </c>
      <c r="F32" s="347"/>
      <c r="G32" s="114">
        <f>Werte2!EX9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Werte1!EY9</f>
        <v>0</v>
      </c>
      <c r="E33" s="88">
        <f t="shared" si="0"/>
        <v>0</v>
      </c>
      <c r="F33" s="347"/>
      <c r="G33" s="114">
        <f>Werte2!EY9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Werte1!EZ9</f>
        <v>0</v>
      </c>
      <c r="E34" s="88">
        <f t="shared" si="0"/>
        <v>0</v>
      </c>
      <c r="F34" s="347"/>
      <c r="G34" s="114">
        <f>Werte2!EZ9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Werte1!FA9</f>
        <v>0</v>
      </c>
      <c r="E35" s="88">
        <f t="shared" si="0"/>
        <v>0</v>
      </c>
      <c r="F35" s="347"/>
      <c r="G35" s="114">
        <f>Werte2!FA9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Werte1!FB9</f>
        <v>0</v>
      </c>
      <c r="E37" s="88">
        <f t="shared" ref="E37:E53" si="5">D37/A37</f>
        <v>0</v>
      </c>
      <c r="F37" s="347"/>
      <c r="G37" s="114">
        <f>Werte2!FB9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Werte1!FC9</f>
        <v>0</v>
      </c>
      <c r="E38" s="88">
        <f t="shared" si="5"/>
        <v>0</v>
      </c>
      <c r="F38" s="347"/>
      <c r="G38" s="114">
        <f>Werte2!FC9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Werte1!FD9</f>
        <v>0</v>
      </c>
      <c r="E39" s="88">
        <f t="shared" si="5"/>
        <v>0</v>
      </c>
      <c r="F39" s="347"/>
      <c r="G39" s="114">
        <f>Werte2!FD9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Werte1!FE9</f>
        <v>0</v>
      </c>
      <c r="E41" s="88">
        <f t="shared" si="5"/>
        <v>0</v>
      </c>
      <c r="F41" s="347"/>
      <c r="G41" s="114">
        <f>Werte2!FE9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Werte1!FF9</f>
        <v>0</v>
      </c>
      <c r="E42" s="88">
        <f t="shared" si="5"/>
        <v>0</v>
      </c>
      <c r="F42" s="347"/>
      <c r="G42" s="114">
        <f>Werte2!FF9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Werte1!FG9</f>
        <v>0</v>
      </c>
      <c r="E43" s="88">
        <f t="shared" si="5"/>
        <v>0</v>
      </c>
      <c r="F43" s="347"/>
      <c r="G43" s="114">
        <f>Werte2!FG9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Werte1!FH9</f>
        <v>0</v>
      </c>
      <c r="E44" s="88">
        <f t="shared" si="5"/>
        <v>0</v>
      </c>
      <c r="F44" s="347"/>
      <c r="G44" s="114">
        <f>Werte2!FH9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Werte1!FI9</f>
        <v>0</v>
      </c>
      <c r="E46" s="88">
        <f>D46/A46</f>
        <v>0</v>
      </c>
      <c r="F46" s="347"/>
      <c r="G46" s="114">
        <f>Werte2!FI9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Werte1!FJ9</f>
        <v>0</v>
      </c>
      <c r="E47" s="88">
        <f>D47/A47</f>
        <v>0</v>
      </c>
      <c r="F47" s="347"/>
      <c r="G47" s="114">
        <f>Werte2!FJ9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Werte1!FK9</f>
        <v>0</v>
      </c>
      <c r="E49" s="88">
        <f t="shared" si="5"/>
        <v>0</v>
      </c>
      <c r="F49" s="347"/>
      <c r="G49" s="114">
        <f>Werte2!FK9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Werte1!FL9</f>
        <v>0</v>
      </c>
      <c r="E50" s="88">
        <f t="shared" si="5"/>
        <v>0</v>
      </c>
      <c r="F50" s="347"/>
      <c r="G50" s="114">
        <f>Werte2!FL9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Werte1!FM9</f>
        <v>0</v>
      </c>
      <c r="E51" s="88">
        <f t="shared" si="5"/>
        <v>0</v>
      </c>
      <c r="F51" s="347"/>
      <c r="G51" s="114">
        <f>Werte2!FM9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Werte1!FN9</f>
        <v>0</v>
      </c>
      <c r="E52" s="88">
        <f t="shared" si="5"/>
        <v>0</v>
      </c>
      <c r="F52" s="347"/>
      <c r="G52" s="114">
        <f>Werte2!FN9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Werte1!FO9</f>
        <v>0</v>
      </c>
      <c r="E53" s="88">
        <f t="shared" si="5"/>
        <v>0</v>
      </c>
      <c r="F53" s="347"/>
      <c r="G53" s="114">
        <f>Werte2!FO9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Werte1!FP9</f>
        <v>0</v>
      </c>
      <c r="E55" s="88">
        <f t="shared" ref="E55:E56" si="9">D55/A55</f>
        <v>0</v>
      </c>
      <c r="F55" s="347"/>
      <c r="G55" s="114">
        <f>Werte2!FP9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Werte1!FQ9</f>
        <v>0</v>
      </c>
      <c r="E56" s="88">
        <f t="shared" si="9"/>
        <v>0</v>
      </c>
      <c r="F56" s="347"/>
      <c r="G56" s="114">
        <f>Werte2!FQ9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Werte1!FR9</f>
        <v>0</v>
      </c>
      <c r="E58" s="88">
        <f>D58/A58</f>
        <v>0</v>
      </c>
      <c r="F58" s="347"/>
      <c r="G58" s="114">
        <f>Werte2!FR9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Werte1!FS9</f>
        <v>0</v>
      </c>
      <c r="E59" s="88">
        <f>D59/A59</f>
        <v>0</v>
      </c>
      <c r="F59" s="347"/>
      <c r="G59" s="114">
        <f>Werte2!FS9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Werte1!FT9</f>
        <v>0</v>
      </c>
      <c r="E60" s="88">
        <f>D60/A60</f>
        <v>0</v>
      </c>
      <c r="F60" s="347"/>
      <c r="G60" s="114">
        <f>Werte2!FT9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Werte1!FU9</f>
        <v>0</v>
      </c>
      <c r="E61" s="88">
        <f>D61/A61</f>
        <v>0</v>
      </c>
      <c r="F61" s="347"/>
      <c r="G61" s="114">
        <f>Werte2!FU9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Werte1!FV9</f>
        <v>0</v>
      </c>
      <c r="E63" s="88">
        <f>D63/A63</f>
        <v>0</v>
      </c>
      <c r="F63" s="347"/>
      <c r="G63" s="114">
        <f>Werte2!FV9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Werte1!FW9</f>
        <v>0</v>
      </c>
      <c r="E64" s="88">
        <f>D64/A64</f>
        <v>0</v>
      </c>
      <c r="F64" s="347"/>
      <c r="G64" s="114">
        <f>Werte2!FW9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Werte1!FX9</f>
        <v>0</v>
      </c>
      <c r="E66" s="88">
        <f>D66/A66</f>
        <v>0</v>
      </c>
      <c r="F66" s="347"/>
      <c r="G66" s="114">
        <f>Werte2!FX9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Werte1!FY9</f>
        <v>0</v>
      </c>
      <c r="E67" s="88">
        <f>D67/A67</f>
        <v>0</v>
      </c>
      <c r="F67" s="347"/>
      <c r="G67" s="114">
        <f>Werte2!FY9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Werte1!FZ9</f>
        <v>0</v>
      </c>
      <c r="E68" s="88">
        <f>D68/A68</f>
        <v>0</v>
      </c>
      <c r="F68" s="347"/>
      <c r="G68" s="114">
        <f>Werte2!FZ9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Werte1!GA9</f>
        <v>0</v>
      </c>
      <c r="E70" s="88">
        <f t="shared" ref="E70:E77" si="13">D70/A70</f>
        <v>0</v>
      </c>
      <c r="F70" s="347"/>
      <c r="G70" s="114">
        <f>Werte2!GA9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Werte1!GB9</f>
        <v>0</v>
      </c>
      <c r="E71" s="88">
        <f t="shared" si="13"/>
        <v>0</v>
      </c>
      <c r="F71" s="347"/>
      <c r="G71" s="114">
        <f>Werte2!GB9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Werte1!GC9</f>
        <v>0</v>
      </c>
      <c r="E72" s="88">
        <f t="shared" si="13"/>
        <v>0</v>
      </c>
      <c r="F72" s="347"/>
      <c r="G72" s="114">
        <f>Werte2!GC9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Werte1!GD9</f>
        <v>0</v>
      </c>
      <c r="E73" s="88">
        <f t="shared" si="13"/>
        <v>0</v>
      </c>
      <c r="F73" s="347"/>
      <c r="G73" s="114">
        <f>Werte2!GD9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Werte1!$GE9</f>
        <v>0</v>
      </c>
      <c r="E74" s="88">
        <f t="shared" si="13"/>
        <v>0</v>
      </c>
      <c r="F74" s="347"/>
      <c r="G74" s="114">
        <f>Werte2!$GE9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Werte1!GF9</f>
        <v>0</v>
      </c>
      <c r="E76" s="88">
        <f t="shared" si="13"/>
        <v>0</v>
      </c>
      <c r="F76" s="347"/>
      <c r="G76" s="114">
        <f>Werte2!GF9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Werte1!GG9</f>
        <v>0</v>
      </c>
      <c r="E77" s="88">
        <f t="shared" si="13"/>
        <v>0</v>
      </c>
      <c r="F77" s="347"/>
      <c r="G77" s="114">
        <f>Werte2!GG9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Werte1!GH9</f>
        <v>0</v>
      </c>
      <c r="E78" s="88">
        <f>D78/A78</f>
        <v>0</v>
      </c>
      <c r="F78" s="347"/>
      <c r="G78" s="114">
        <f>Werte2!GH9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Werte1!GI9</f>
        <v>0</v>
      </c>
      <c r="E80" s="236">
        <f>D80/A80</f>
        <v>0</v>
      </c>
      <c r="F80" s="451"/>
      <c r="G80" s="443">
        <f>Werte2!GI9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Werte1!$R9</f>
        <v>0</v>
      </c>
      <c r="E90" s="410">
        <f t="shared" ref="E90:E103" si="16">D90/C90</f>
        <v>0</v>
      </c>
      <c r="F90" s="411"/>
      <c r="G90" s="480">
        <f>Werte2!$R9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Werte1!$AC9</f>
        <v>0</v>
      </c>
      <c r="E91" s="410">
        <f t="shared" si="16"/>
        <v>0</v>
      </c>
      <c r="F91" s="411"/>
      <c r="G91" s="480">
        <f>Werte2!$AC9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Werte1!$AS9</f>
        <v>0</v>
      </c>
      <c r="E92" s="410">
        <f t="shared" si="16"/>
        <v>0</v>
      </c>
      <c r="F92" s="411"/>
      <c r="G92" s="480">
        <f>Werte2!$AS9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Werte1!$BG9</f>
        <v>0</v>
      </c>
      <c r="E93" s="410">
        <f t="shared" si="16"/>
        <v>0</v>
      </c>
      <c r="F93" s="411"/>
      <c r="G93" s="480">
        <f>Werte2!$BG9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Werte1!$BO9</f>
        <v>0</v>
      </c>
      <c r="E94" s="410">
        <f>D94/C94</f>
        <v>0</v>
      </c>
      <c r="F94" s="411"/>
      <c r="G94" s="480">
        <f>Werte2!$BO9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Werte1!$CD9</f>
        <v>0</v>
      </c>
      <c r="E95" s="410">
        <f>D95/C95</f>
        <v>0</v>
      </c>
      <c r="F95" s="411"/>
      <c r="G95" s="480">
        <f>Werte2!$CD9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Werte1!$CM9</f>
        <v>0</v>
      </c>
      <c r="E96" s="422">
        <f t="shared" si="16"/>
        <v>0</v>
      </c>
      <c r="F96" s="423"/>
      <c r="G96" s="481">
        <f>Werte2!$CM9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Werte1!$DA9</f>
        <v>0</v>
      </c>
      <c r="E97" s="417">
        <f t="shared" si="16"/>
        <v>0</v>
      </c>
      <c r="F97" s="418"/>
      <c r="G97" s="482">
        <f>Werte2!$DA9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Werte1!$DG9</f>
        <v>0</v>
      </c>
      <c r="E98" s="410">
        <f t="shared" si="16"/>
        <v>0</v>
      </c>
      <c r="F98" s="411"/>
      <c r="G98" s="563">
        <f>Werte2!$DG9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Werte1!$DO9</f>
        <v>0</v>
      </c>
      <c r="E99" s="410">
        <f t="shared" si="16"/>
        <v>0</v>
      </c>
      <c r="F99" s="411"/>
      <c r="G99" s="480">
        <f>Werte2!$DO9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Werte1!$DX9</f>
        <v>0</v>
      </c>
      <c r="E100" s="410">
        <f t="shared" si="16"/>
        <v>0</v>
      </c>
      <c r="F100" s="411"/>
      <c r="G100" s="480">
        <f>Werte2!$DX9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Werte1!$EI9</f>
        <v>0</v>
      </c>
      <c r="E101" s="410">
        <f t="shared" si="16"/>
        <v>0</v>
      </c>
      <c r="F101" s="411"/>
      <c r="G101" s="480">
        <f>Werte2!$EI9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Werte1!$ER9</f>
        <v>0</v>
      </c>
      <c r="E102" s="426">
        <f t="shared" si="16"/>
        <v>0</v>
      </c>
      <c r="F102" s="423"/>
      <c r="G102" s="481">
        <f>Werte2!$ER9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Nqn9B1xrAndFrTD3r1k1jVZ1P6TfbUYfgl4QGUJnxJXhd56eCe/C/Lo3UZ4KA9quMPMaQ8nr3diKnaO2n32IYQ==" saltValue="uErf4zG0SOqlB06esxGPIQ==" spinCount="100000" sheet="1" objects="1" scenarios="1" selectLockedCells="1" selectUnlockedCells="1"/>
  <mergeCells count="16">
    <mergeCell ref="D87:E87"/>
    <mergeCell ref="G87:H87"/>
    <mergeCell ref="O26:O28"/>
    <mergeCell ref="D88:E88"/>
    <mergeCell ref="G88:H88"/>
    <mergeCell ref="I88:I89"/>
    <mergeCell ref="M26:M28"/>
    <mergeCell ref="C1:G1"/>
    <mergeCell ref="C2:G2"/>
    <mergeCell ref="D26:E26"/>
    <mergeCell ref="G26:H26"/>
    <mergeCell ref="D27:E27"/>
    <mergeCell ref="G27:H27"/>
    <mergeCell ref="C27:C28"/>
    <mergeCell ref="D28:E28"/>
    <mergeCell ref="G28:H28"/>
  </mergeCells>
  <phoneticPr fontId="2" type="noConversion"/>
  <conditionalFormatting sqref="T23:T26 R23:R26">
    <cfRule type="cellIs" dxfId="431" priority="3" stopIfTrue="1" operator="lessThan">
      <formula>$U23</formula>
    </cfRule>
    <cfRule type="cellIs" dxfId="430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429" priority="7" stopIfTrue="1" operator="greaterThanOrEqual">
      <formula>I30</formula>
    </cfRule>
    <cfRule type="cellIs" dxfId="428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427" priority="9" stopIfTrue="1">
      <formula>$L$29="T"</formula>
    </cfRule>
    <cfRule type="cellIs" dxfId="426" priority="10" stopIfTrue="1" operator="lessThan">
      <formula>I30</formula>
    </cfRule>
    <cfRule type="cellIs" dxfId="425" priority="11" stopIfTrue="1" operator="greaterThanOrEqual">
      <formula>I30</formula>
    </cfRule>
  </conditionalFormatting>
  <conditionalFormatting sqref="J84">
    <cfRule type="expression" dxfId="424" priority="13" stopIfTrue="1">
      <formula>N84="FB"</formula>
    </cfRule>
    <cfRule type="expression" dxfId="423" priority="14" stopIfTrue="1">
      <formula>N84=""</formula>
    </cfRule>
  </conditionalFormatting>
  <conditionalFormatting sqref="E105 E90:F103 H90:H103 H105">
    <cfRule type="cellIs" dxfId="422" priority="5" stopIfTrue="1" operator="lessThan">
      <formula>$I90</formula>
    </cfRule>
    <cfRule type="cellIs" dxfId="421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420" priority="15" stopIfTrue="1">
      <formula>N30="FB"</formula>
    </cfRule>
    <cfRule type="expression" dxfId="419" priority="16" stopIfTrue="1">
      <formula>N30=""</formula>
    </cfRule>
  </conditionalFormatting>
  <conditionalFormatting sqref="G81:G84">
    <cfRule type="expression" dxfId="418" priority="12" stopIfTrue="1">
      <formula>$L$29="T"</formula>
    </cfRule>
  </conditionalFormatting>
  <conditionalFormatting sqref="G80">
    <cfRule type="expression" dxfId="417" priority="2">
      <formula>$L$29="T"</formula>
    </cfRule>
  </conditionalFormatting>
  <conditionalFormatting sqref="G30:G35 G37:G39 G41:G44 G46:G47 G49:G53 G55:G56 G58:G61 G63:G64 G66:G68 G70:G74 G76:G78">
    <cfRule type="expression" dxfId="416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4">
    <tabColor indexed="41"/>
  </sheetPr>
  <dimension ref="A1:V112"/>
  <sheetViews>
    <sheetView view="pageBreakPreview" zoomScale="50" zoomScaleNormal="100" zoomScaleSheetLayoutView="50" workbookViewId="0">
      <selection activeCell="B1" sqref="B1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IF(Da!C28="",Da!E28,Da!C28)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Da!G28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Da!I28</f>
        <v>0</v>
      </c>
      <c r="E3" s="464" t="s">
        <v>330</v>
      </c>
      <c r="F3" s="48"/>
      <c r="G3" s="467">
        <f>Da!J28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Werte1!EV10</f>
        <v>0</v>
      </c>
      <c r="E30" s="88">
        <f t="shared" ref="E30:E35" si="0">D30/A30</f>
        <v>0</v>
      </c>
      <c r="F30" s="347"/>
      <c r="G30" s="114">
        <f>Werte2!EV10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Werte1!EW10</f>
        <v>0</v>
      </c>
      <c r="E31" s="88">
        <f t="shared" si="0"/>
        <v>0</v>
      </c>
      <c r="F31" s="347"/>
      <c r="G31" s="114">
        <f>Werte2!EW10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Werte1!EX10</f>
        <v>0</v>
      </c>
      <c r="E32" s="88">
        <f t="shared" si="0"/>
        <v>0</v>
      </c>
      <c r="F32" s="347"/>
      <c r="G32" s="114">
        <f>Werte2!EX10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Werte1!EY10</f>
        <v>0</v>
      </c>
      <c r="E33" s="88">
        <f t="shared" si="0"/>
        <v>0</v>
      </c>
      <c r="F33" s="347"/>
      <c r="G33" s="114">
        <f>Werte2!EY10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Werte1!EZ10</f>
        <v>0</v>
      </c>
      <c r="E34" s="88">
        <f t="shared" si="0"/>
        <v>0</v>
      </c>
      <c r="F34" s="347"/>
      <c r="G34" s="114">
        <f>Werte2!EZ10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Werte1!FA10</f>
        <v>0</v>
      </c>
      <c r="E35" s="88">
        <f t="shared" si="0"/>
        <v>0</v>
      </c>
      <c r="F35" s="347"/>
      <c r="G35" s="114">
        <f>Werte2!FA10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Werte1!FB10</f>
        <v>0</v>
      </c>
      <c r="E37" s="88">
        <f t="shared" ref="E37:E53" si="5">D37/A37</f>
        <v>0</v>
      </c>
      <c r="F37" s="347"/>
      <c r="G37" s="114">
        <f>Werte2!FB10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Werte1!FC10</f>
        <v>0</v>
      </c>
      <c r="E38" s="88">
        <f t="shared" si="5"/>
        <v>0</v>
      </c>
      <c r="F38" s="347"/>
      <c r="G38" s="114">
        <f>Werte2!FC10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Werte1!FD10</f>
        <v>0</v>
      </c>
      <c r="E39" s="88">
        <f t="shared" si="5"/>
        <v>0</v>
      </c>
      <c r="F39" s="347"/>
      <c r="G39" s="114">
        <f>Werte2!FD10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Werte1!FE10</f>
        <v>0</v>
      </c>
      <c r="E41" s="88">
        <f t="shared" si="5"/>
        <v>0</v>
      </c>
      <c r="F41" s="347"/>
      <c r="G41" s="114">
        <f>Werte2!FE10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Werte1!FF10</f>
        <v>0</v>
      </c>
      <c r="E42" s="88">
        <f t="shared" si="5"/>
        <v>0</v>
      </c>
      <c r="F42" s="347"/>
      <c r="G42" s="114">
        <f>Werte2!FF10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Werte1!FG10</f>
        <v>0</v>
      </c>
      <c r="E43" s="88">
        <f t="shared" si="5"/>
        <v>0</v>
      </c>
      <c r="F43" s="347"/>
      <c r="G43" s="114">
        <f>Werte2!FG10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Werte1!FH10</f>
        <v>0</v>
      </c>
      <c r="E44" s="88">
        <f t="shared" si="5"/>
        <v>0</v>
      </c>
      <c r="F44" s="347"/>
      <c r="G44" s="114">
        <f>Werte2!FH10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Werte1!FI10</f>
        <v>0</v>
      </c>
      <c r="E46" s="88">
        <f>D46/A46</f>
        <v>0</v>
      </c>
      <c r="F46" s="347"/>
      <c r="G46" s="114">
        <f>Werte2!FI10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Werte1!FJ10</f>
        <v>0</v>
      </c>
      <c r="E47" s="88">
        <f>D47/A47</f>
        <v>0</v>
      </c>
      <c r="F47" s="347"/>
      <c r="G47" s="114">
        <f>Werte2!FJ10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Werte1!FK10</f>
        <v>0</v>
      </c>
      <c r="E49" s="88">
        <f t="shared" si="5"/>
        <v>0</v>
      </c>
      <c r="F49" s="347"/>
      <c r="G49" s="114">
        <f>Werte2!FK10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Werte1!FL10</f>
        <v>0</v>
      </c>
      <c r="E50" s="88">
        <f t="shared" si="5"/>
        <v>0</v>
      </c>
      <c r="F50" s="347"/>
      <c r="G50" s="114">
        <f>Werte2!FL10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Werte1!FM10</f>
        <v>0</v>
      </c>
      <c r="E51" s="88">
        <f t="shared" si="5"/>
        <v>0</v>
      </c>
      <c r="F51" s="347"/>
      <c r="G51" s="114">
        <f>Werte2!FM10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Werte1!FN10</f>
        <v>0</v>
      </c>
      <c r="E52" s="88">
        <f t="shared" si="5"/>
        <v>0</v>
      </c>
      <c r="F52" s="347"/>
      <c r="G52" s="114">
        <f>Werte2!FN10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Werte1!FO10</f>
        <v>0</v>
      </c>
      <c r="E53" s="88">
        <f t="shared" si="5"/>
        <v>0</v>
      </c>
      <c r="F53" s="347"/>
      <c r="G53" s="114">
        <f>Werte2!FO10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Werte1!FP10</f>
        <v>0</v>
      </c>
      <c r="E55" s="88">
        <f t="shared" ref="E55:E56" si="9">D55/A55</f>
        <v>0</v>
      </c>
      <c r="F55" s="347"/>
      <c r="G55" s="114">
        <f>Werte2!FP10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Werte1!FQ10</f>
        <v>0</v>
      </c>
      <c r="E56" s="88">
        <f t="shared" si="9"/>
        <v>0</v>
      </c>
      <c r="F56" s="347"/>
      <c r="G56" s="114">
        <f>Werte2!FQ10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Werte1!FR10</f>
        <v>0</v>
      </c>
      <c r="E58" s="88">
        <f>D58/A58</f>
        <v>0</v>
      </c>
      <c r="F58" s="347"/>
      <c r="G58" s="114">
        <f>Werte2!FR10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Werte1!FS10</f>
        <v>0</v>
      </c>
      <c r="E59" s="88">
        <f>D59/A59</f>
        <v>0</v>
      </c>
      <c r="F59" s="347"/>
      <c r="G59" s="114">
        <f>Werte2!FS10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Werte1!FT10</f>
        <v>0</v>
      </c>
      <c r="E60" s="88">
        <f>D60/A60</f>
        <v>0</v>
      </c>
      <c r="F60" s="347"/>
      <c r="G60" s="114">
        <f>Werte2!FT10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Werte1!FU10</f>
        <v>0</v>
      </c>
      <c r="E61" s="88">
        <f>D61/A61</f>
        <v>0</v>
      </c>
      <c r="F61" s="347"/>
      <c r="G61" s="114">
        <f>Werte2!FU10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Werte1!FV10</f>
        <v>0</v>
      </c>
      <c r="E63" s="88">
        <f>D63/A63</f>
        <v>0</v>
      </c>
      <c r="F63" s="347"/>
      <c r="G63" s="114">
        <f>Werte2!FV10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Werte1!FW10</f>
        <v>0</v>
      </c>
      <c r="E64" s="88">
        <f>D64/A64</f>
        <v>0</v>
      </c>
      <c r="F64" s="347"/>
      <c r="G64" s="114">
        <f>Werte2!FW10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Werte1!FX10</f>
        <v>0</v>
      </c>
      <c r="E66" s="88">
        <f>D66/A66</f>
        <v>0</v>
      </c>
      <c r="F66" s="347"/>
      <c r="G66" s="114">
        <f>Werte2!FX10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Werte1!FY10</f>
        <v>0</v>
      </c>
      <c r="E67" s="88">
        <f>D67/A67</f>
        <v>0</v>
      </c>
      <c r="F67" s="347"/>
      <c r="G67" s="114">
        <f>Werte2!FY10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Werte1!FZ10</f>
        <v>0</v>
      </c>
      <c r="E68" s="88">
        <f>D68/A68</f>
        <v>0</v>
      </c>
      <c r="F68" s="347"/>
      <c r="G68" s="114">
        <f>Werte2!FZ10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Werte1!GA10</f>
        <v>0</v>
      </c>
      <c r="E70" s="88">
        <f t="shared" ref="E70:E77" si="13">D70/A70</f>
        <v>0</v>
      </c>
      <c r="F70" s="347"/>
      <c r="G70" s="114">
        <f>Werte2!GA10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Werte1!GB10</f>
        <v>0</v>
      </c>
      <c r="E71" s="88">
        <f t="shared" si="13"/>
        <v>0</v>
      </c>
      <c r="F71" s="347"/>
      <c r="G71" s="114">
        <f>Werte2!GB10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Werte1!GC10</f>
        <v>0</v>
      </c>
      <c r="E72" s="88">
        <f t="shared" si="13"/>
        <v>0</v>
      </c>
      <c r="F72" s="347"/>
      <c r="G72" s="114">
        <f>Werte2!GC10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Werte1!GD10</f>
        <v>0</v>
      </c>
      <c r="E73" s="88">
        <f t="shared" si="13"/>
        <v>0</v>
      </c>
      <c r="F73" s="347"/>
      <c r="G73" s="114">
        <f>Werte2!GD10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Werte1!$GE10</f>
        <v>0</v>
      </c>
      <c r="E74" s="88">
        <f t="shared" si="13"/>
        <v>0</v>
      </c>
      <c r="F74" s="347"/>
      <c r="G74" s="114">
        <f>Werte2!$GE10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Werte1!GF10</f>
        <v>0</v>
      </c>
      <c r="E76" s="88">
        <f t="shared" si="13"/>
        <v>0</v>
      </c>
      <c r="F76" s="347"/>
      <c r="G76" s="114">
        <f>Werte2!GF10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Werte1!GG10</f>
        <v>0</v>
      </c>
      <c r="E77" s="88">
        <f t="shared" si="13"/>
        <v>0</v>
      </c>
      <c r="F77" s="347"/>
      <c r="G77" s="114">
        <f>Werte2!GG10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Werte1!GH10</f>
        <v>0</v>
      </c>
      <c r="E78" s="88">
        <f>D78/A78</f>
        <v>0</v>
      </c>
      <c r="F78" s="347"/>
      <c r="G78" s="114">
        <f>Werte2!GH10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Werte1!GI10</f>
        <v>0</v>
      </c>
      <c r="E80" s="236">
        <f>D80/A80</f>
        <v>0</v>
      </c>
      <c r="F80" s="451"/>
      <c r="G80" s="443">
        <f>Werte2!GI10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Werte1!$R10</f>
        <v>0</v>
      </c>
      <c r="E90" s="410">
        <f t="shared" ref="E90:E103" si="16">D90/C90</f>
        <v>0</v>
      </c>
      <c r="F90" s="411"/>
      <c r="G90" s="480">
        <f>Werte2!$R10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Werte1!$AC10</f>
        <v>0</v>
      </c>
      <c r="E91" s="410">
        <f t="shared" si="16"/>
        <v>0</v>
      </c>
      <c r="F91" s="411"/>
      <c r="G91" s="480">
        <f>Werte2!$AC10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Werte1!$AS10</f>
        <v>0</v>
      </c>
      <c r="E92" s="410">
        <f t="shared" si="16"/>
        <v>0</v>
      </c>
      <c r="F92" s="411"/>
      <c r="G92" s="480">
        <f>Werte2!$AS10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Werte1!$BG10</f>
        <v>0</v>
      </c>
      <c r="E93" s="410">
        <f t="shared" si="16"/>
        <v>0</v>
      </c>
      <c r="F93" s="411"/>
      <c r="G93" s="480">
        <f>Werte2!$BG10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Werte1!$BO10</f>
        <v>0</v>
      </c>
      <c r="E94" s="410">
        <f>D94/C94</f>
        <v>0</v>
      </c>
      <c r="F94" s="411"/>
      <c r="G94" s="480">
        <f>Werte2!$BO10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Werte1!$CD10</f>
        <v>0</v>
      </c>
      <c r="E95" s="410">
        <f>D95/C95</f>
        <v>0</v>
      </c>
      <c r="F95" s="411"/>
      <c r="G95" s="480">
        <f>Werte2!$CD10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Werte1!$CM10</f>
        <v>0</v>
      </c>
      <c r="E96" s="422">
        <f t="shared" si="16"/>
        <v>0</v>
      </c>
      <c r="F96" s="423"/>
      <c r="G96" s="481">
        <f>Werte2!$CM10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Werte1!$DA10</f>
        <v>0</v>
      </c>
      <c r="E97" s="417">
        <f t="shared" si="16"/>
        <v>0</v>
      </c>
      <c r="F97" s="418"/>
      <c r="G97" s="482">
        <f>Werte2!$DA10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Werte1!$DG10</f>
        <v>0</v>
      </c>
      <c r="E98" s="410">
        <f t="shared" si="16"/>
        <v>0</v>
      </c>
      <c r="F98" s="411"/>
      <c r="G98" s="563">
        <f>Werte2!$DG10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Werte1!$DO10</f>
        <v>0</v>
      </c>
      <c r="E99" s="410">
        <f t="shared" si="16"/>
        <v>0</v>
      </c>
      <c r="F99" s="411"/>
      <c r="G99" s="480">
        <f>Werte2!$DO10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Werte1!$DX10</f>
        <v>0</v>
      </c>
      <c r="E100" s="410">
        <f t="shared" si="16"/>
        <v>0</v>
      </c>
      <c r="F100" s="411"/>
      <c r="G100" s="480">
        <f>Werte2!$DX10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Werte1!$EI10</f>
        <v>0</v>
      </c>
      <c r="E101" s="410">
        <f t="shared" si="16"/>
        <v>0</v>
      </c>
      <c r="F101" s="411"/>
      <c r="G101" s="480">
        <f>Werte2!$EI10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Werte1!$ER10</f>
        <v>0</v>
      </c>
      <c r="E102" s="426">
        <f t="shared" si="16"/>
        <v>0</v>
      </c>
      <c r="F102" s="423"/>
      <c r="G102" s="481">
        <f>Werte2!$ER10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yMEjfRPC/XKLICS54Efnu8rDWIK+Yfa92BKy+ePSDG7Piqt75nnT8ctHAF/+VILYBYKQVRVsl3mvHvLESY2VeQ==" saltValue="S2Ej8jP+r024hivgV+wvJw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415" priority="3" stopIfTrue="1" operator="lessThan">
      <formula>$U23</formula>
    </cfRule>
    <cfRule type="cellIs" dxfId="414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413" priority="7" stopIfTrue="1" operator="greaterThanOrEqual">
      <formula>I30</formula>
    </cfRule>
    <cfRule type="cellIs" dxfId="412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411" priority="9" stopIfTrue="1">
      <formula>$L$29="T"</formula>
    </cfRule>
    <cfRule type="cellIs" dxfId="410" priority="10" stopIfTrue="1" operator="lessThan">
      <formula>I30</formula>
    </cfRule>
    <cfRule type="cellIs" dxfId="409" priority="11" stopIfTrue="1" operator="greaterThanOrEqual">
      <formula>I30</formula>
    </cfRule>
  </conditionalFormatting>
  <conditionalFormatting sqref="J84">
    <cfRule type="expression" dxfId="408" priority="13" stopIfTrue="1">
      <formula>N84="FB"</formula>
    </cfRule>
    <cfRule type="expression" dxfId="407" priority="14" stopIfTrue="1">
      <formula>N84=""</formula>
    </cfRule>
  </conditionalFormatting>
  <conditionalFormatting sqref="E105 E90:F103 H90:H103 H105">
    <cfRule type="cellIs" dxfId="406" priority="5" stopIfTrue="1" operator="lessThan">
      <formula>$I90</formula>
    </cfRule>
    <cfRule type="cellIs" dxfId="405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404" priority="15" stopIfTrue="1">
      <formula>N30="FB"</formula>
    </cfRule>
    <cfRule type="expression" dxfId="403" priority="16" stopIfTrue="1">
      <formula>N30=""</formula>
    </cfRule>
  </conditionalFormatting>
  <conditionalFormatting sqref="G81:G84">
    <cfRule type="expression" dxfId="402" priority="12" stopIfTrue="1">
      <formula>$L$29="T"</formula>
    </cfRule>
  </conditionalFormatting>
  <conditionalFormatting sqref="G80">
    <cfRule type="expression" dxfId="401" priority="2">
      <formula>$L$29="T"</formula>
    </cfRule>
  </conditionalFormatting>
  <conditionalFormatting sqref="G30:G35 G37:G39 G41:G44 G46:G47 G49:G53 G55:G56 G58:G61 G63:G64 G66:G68 G70:G74 G76:G78">
    <cfRule type="expression" dxfId="400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rowBreaks count="1" manualBreakCount="1">
    <brk id="85" max="10" man="1"/>
  </row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5">
    <tabColor indexed="41"/>
  </sheetPr>
  <dimension ref="A1:V112"/>
  <sheetViews>
    <sheetView view="pageBreakPreview" zoomScale="50" zoomScaleNormal="100" zoomScaleSheetLayoutView="50" workbookViewId="0">
      <selection sqref="A1:XFD104857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IF(Da!C29="",Da!E29,Da!C29)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Da!G29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Da!I29</f>
        <v>0</v>
      </c>
      <c r="E3" s="464" t="s">
        <v>330</v>
      </c>
      <c r="F3" s="48"/>
      <c r="G3" s="467">
        <f>Da!J29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Werte1!EV11</f>
        <v>0</v>
      </c>
      <c r="E30" s="88">
        <f t="shared" ref="E30:E35" si="0">D30/A30</f>
        <v>0</v>
      </c>
      <c r="F30" s="347"/>
      <c r="G30" s="114">
        <f>Werte2!EV11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Werte1!EW11</f>
        <v>0</v>
      </c>
      <c r="E31" s="88">
        <f t="shared" si="0"/>
        <v>0</v>
      </c>
      <c r="F31" s="347"/>
      <c r="G31" s="114">
        <f>Werte2!EW11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Werte1!EX11</f>
        <v>0</v>
      </c>
      <c r="E32" s="88">
        <f t="shared" si="0"/>
        <v>0</v>
      </c>
      <c r="F32" s="347"/>
      <c r="G32" s="114">
        <f>Werte2!EX11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Werte1!EY11</f>
        <v>0</v>
      </c>
      <c r="E33" s="88">
        <f t="shared" si="0"/>
        <v>0</v>
      </c>
      <c r="F33" s="347"/>
      <c r="G33" s="114">
        <f>Werte2!EY11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Werte1!EZ11</f>
        <v>0</v>
      </c>
      <c r="E34" s="88">
        <f t="shared" si="0"/>
        <v>0</v>
      </c>
      <c r="F34" s="347"/>
      <c r="G34" s="114">
        <f>Werte2!EZ11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Werte1!FA11</f>
        <v>0</v>
      </c>
      <c r="E35" s="88">
        <f t="shared" si="0"/>
        <v>0</v>
      </c>
      <c r="F35" s="347"/>
      <c r="G35" s="114">
        <f>Werte2!FA11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Werte1!FB11</f>
        <v>0</v>
      </c>
      <c r="E37" s="88">
        <f t="shared" ref="E37:E53" si="5">D37/A37</f>
        <v>0</v>
      </c>
      <c r="F37" s="347"/>
      <c r="G37" s="114">
        <f>Werte2!FB11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Werte1!FC11</f>
        <v>0</v>
      </c>
      <c r="E38" s="88">
        <f t="shared" si="5"/>
        <v>0</v>
      </c>
      <c r="F38" s="347"/>
      <c r="G38" s="114">
        <f>Werte2!FC11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Werte1!FD11</f>
        <v>0</v>
      </c>
      <c r="E39" s="88">
        <f t="shared" si="5"/>
        <v>0</v>
      </c>
      <c r="F39" s="347"/>
      <c r="G39" s="114">
        <f>Werte2!FD11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Werte1!FE11</f>
        <v>0</v>
      </c>
      <c r="E41" s="88">
        <f t="shared" si="5"/>
        <v>0</v>
      </c>
      <c r="F41" s="347"/>
      <c r="G41" s="114">
        <f>Werte2!FE11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Werte1!FF11</f>
        <v>0</v>
      </c>
      <c r="E42" s="88">
        <f t="shared" si="5"/>
        <v>0</v>
      </c>
      <c r="F42" s="347"/>
      <c r="G42" s="114">
        <f>Werte2!FF11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Werte1!FG11</f>
        <v>0</v>
      </c>
      <c r="E43" s="88">
        <f t="shared" si="5"/>
        <v>0</v>
      </c>
      <c r="F43" s="347"/>
      <c r="G43" s="114">
        <f>Werte2!FG11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Werte1!FH11</f>
        <v>0</v>
      </c>
      <c r="E44" s="88">
        <f t="shared" si="5"/>
        <v>0</v>
      </c>
      <c r="F44" s="347"/>
      <c r="G44" s="114">
        <f>Werte2!FH11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Werte1!FI11</f>
        <v>0</v>
      </c>
      <c r="E46" s="88">
        <f>D46/A46</f>
        <v>0</v>
      </c>
      <c r="F46" s="347"/>
      <c r="G46" s="114">
        <f>Werte2!FI11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Werte1!FJ11</f>
        <v>0</v>
      </c>
      <c r="E47" s="88">
        <f>D47/A47</f>
        <v>0</v>
      </c>
      <c r="F47" s="347"/>
      <c r="G47" s="114">
        <f>Werte2!FJ11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Werte1!FK11</f>
        <v>0</v>
      </c>
      <c r="E49" s="88">
        <f t="shared" si="5"/>
        <v>0</v>
      </c>
      <c r="F49" s="347"/>
      <c r="G49" s="114">
        <f>Werte2!FK11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Werte1!FL11</f>
        <v>0</v>
      </c>
      <c r="E50" s="88">
        <f t="shared" si="5"/>
        <v>0</v>
      </c>
      <c r="F50" s="347"/>
      <c r="G50" s="114">
        <f>Werte2!FL11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Werte1!FM11</f>
        <v>0</v>
      </c>
      <c r="E51" s="88">
        <f t="shared" si="5"/>
        <v>0</v>
      </c>
      <c r="F51" s="347"/>
      <c r="G51" s="114">
        <f>Werte2!FM11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Werte1!FN11</f>
        <v>0</v>
      </c>
      <c r="E52" s="88">
        <f t="shared" si="5"/>
        <v>0</v>
      </c>
      <c r="F52" s="347"/>
      <c r="G52" s="114">
        <f>Werte2!FN11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Werte1!FO11</f>
        <v>0</v>
      </c>
      <c r="E53" s="88">
        <f t="shared" si="5"/>
        <v>0</v>
      </c>
      <c r="F53" s="347"/>
      <c r="G53" s="114">
        <f>Werte2!FO11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Werte1!FP11</f>
        <v>0</v>
      </c>
      <c r="E55" s="88">
        <f t="shared" ref="E55:E56" si="9">D55/A55</f>
        <v>0</v>
      </c>
      <c r="F55" s="347"/>
      <c r="G55" s="114">
        <f>Werte2!FP11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Werte1!FQ11</f>
        <v>0</v>
      </c>
      <c r="E56" s="88">
        <f t="shared" si="9"/>
        <v>0</v>
      </c>
      <c r="F56" s="347"/>
      <c r="G56" s="114">
        <f>Werte2!FQ11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Werte1!FR11</f>
        <v>0</v>
      </c>
      <c r="E58" s="88">
        <f>D58/A58</f>
        <v>0</v>
      </c>
      <c r="F58" s="347"/>
      <c r="G58" s="114">
        <f>Werte2!FR11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Werte1!FS11</f>
        <v>0</v>
      </c>
      <c r="E59" s="88">
        <f>D59/A59</f>
        <v>0</v>
      </c>
      <c r="F59" s="347"/>
      <c r="G59" s="114">
        <f>Werte2!FS11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Werte1!FT11</f>
        <v>0</v>
      </c>
      <c r="E60" s="88">
        <f>D60/A60</f>
        <v>0</v>
      </c>
      <c r="F60" s="347"/>
      <c r="G60" s="114">
        <f>Werte2!FT11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Werte1!FU11</f>
        <v>0</v>
      </c>
      <c r="E61" s="88">
        <f>D61/A61</f>
        <v>0</v>
      </c>
      <c r="F61" s="347"/>
      <c r="G61" s="114">
        <f>Werte2!FU11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Werte1!FV11</f>
        <v>0</v>
      </c>
      <c r="E63" s="88">
        <f>D63/A63</f>
        <v>0</v>
      </c>
      <c r="F63" s="347"/>
      <c r="G63" s="114">
        <f>Werte2!FV11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Werte1!FW11</f>
        <v>0</v>
      </c>
      <c r="E64" s="88">
        <f>D64/A64</f>
        <v>0</v>
      </c>
      <c r="F64" s="347"/>
      <c r="G64" s="114">
        <f>Werte2!FW11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Werte1!FX11</f>
        <v>0</v>
      </c>
      <c r="E66" s="88">
        <f>D66/A66</f>
        <v>0</v>
      </c>
      <c r="F66" s="347"/>
      <c r="G66" s="114">
        <f>Werte2!FX11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Werte1!FY11</f>
        <v>0</v>
      </c>
      <c r="E67" s="88">
        <f>D67/A67</f>
        <v>0</v>
      </c>
      <c r="F67" s="347"/>
      <c r="G67" s="114">
        <f>Werte2!FY11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Werte1!FZ11</f>
        <v>0</v>
      </c>
      <c r="E68" s="88">
        <f>D68/A68</f>
        <v>0</v>
      </c>
      <c r="F68" s="347"/>
      <c r="G68" s="114">
        <f>Werte2!FZ11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Werte1!GA11</f>
        <v>0</v>
      </c>
      <c r="E70" s="88">
        <f t="shared" ref="E70:E77" si="13">D70/A70</f>
        <v>0</v>
      </c>
      <c r="F70" s="347"/>
      <c r="G70" s="114">
        <f>Werte2!GA11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Werte1!GB11</f>
        <v>0</v>
      </c>
      <c r="E71" s="88">
        <f t="shared" si="13"/>
        <v>0</v>
      </c>
      <c r="F71" s="347"/>
      <c r="G71" s="114">
        <f>Werte2!GB11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Werte1!GC11</f>
        <v>0</v>
      </c>
      <c r="E72" s="88">
        <f t="shared" si="13"/>
        <v>0</v>
      </c>
      <c r="F72" s="347"/>
      <c r="G72" s="114">
        <f>Werte2!GC11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Werte1!GD11</f>
        <v>0</v>
      </c>
      <c r="E73" s="88">
        <f t="shared" si="13"/>
        <v>0</v>
      </c>
      <c r="F73" s="347"/>
      <c r="G73" s="114">
        <f>Werte2!GD11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Werte1!$GE11</f>
        <v>0</v>
      </c>
      <c r="E74" s="88">
        <f t="shared" si="13"/>
        <v>0</v>
      </c>
      <c r="F74" s="347"/>
      <c r="G74" s="114">
        <f>Werte2!$GE11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Werte1!GF11</f>
        <v>0</v>
      </c>
      <c r="E76" s="88">
        <f t="shared" si="13"/>
        <v>0</v>
      </c>
      <c r="F76" s="347"/>
      <c r="G76" s="114">
        <f>Werte2!GF11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Werte1!GG11</f>
        <v>0</v>
      </c>
      <c r="E77" s="88">
        <f t="shared" si="13"/>
        <v>0</v>
      </c>
      <c r="F77" s="347"/>
      <c r="G77" s="114">
        <f>Werte2!GG11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Werte1!GH11</f>
        <v>0</v>
      </c>
      <c r="E78" s="88">
        <f>D78/A78</f>
        <v>0</v>
      </c>
      <c r="F78" s="347"/>
      <c r="G78" s="114">
        <f>Werte2!GH11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Werte1!GI11</f>
        <v>0</v>
      </c>
      <c r="E80" s="236">
        <f>D80/A80</f>
        <v>0</v>
      </c>
      <c r="F80" s="451"/>
      <c r="G80" s="443">
        <f>Werte2!GI11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Werte1!$R11</f>
        <v>0</v>
      </c>
      <c r="E90" s="410">
        <f t="shared" ref="E90:E103" si="16">D90/C90</f>
        <v>0</v>
      </c>
      <c r="F90" s="411"/>
      <c r="G90" s="480">
        <f>Werte2!$R11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Werte1!$AC11</f>
        <v>0</v>
      </c>
      <c r="E91" s="410">
        <f t="shared" si="16"/>
        <v>0</v>
      </c>
      <c r="F91" s="411"/>
      <c r="G91" s="480">
        <f>Werte2!$AC11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Werte1!$AS11</f>
        <v>0</v>
      </c>
      <c r="E92" s="410">
        <f t="shared" si="16"/>
        <v>0</v>
      </c>
      <c r="F92" s="411"/>
      <c r="G92" s="480">
        <f>Werte2!$AS11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Werte1!$BG11</f>
        <v>0</v>
      </c>
      <c r="E93" s="410">
        <f t="shared" si="16"/>
        <v>0</v>
      </c>
      <c r="F93" s="411"/>
      <c r="G93" s="480">
        <f>Werte2!$BG11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Werte1!$BO11</f>
        <v>0</v>
      </c>
      <c r="E94" s="410">
        <f>D94/C94</f>
        <v>0</v>
      </c>
      <c r="F94" s="411"/>
      <c r="G94" s="480">
        <f>Werte2!$BO11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Werte1!$CD11</f>
        <v>0</v>
      </c>
      <c r="E95" s="410">
        <f>D95/C95</f>
        <v>0</v>
      </c>
      <c r="F95" s="411"/>
      <c r="G95" s="480">
        <f>Werte2!$CD11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Werte1!$CM11</f>
        <v>0</v>
      </c>
      <c r="E96" s="422">
        <f t="shared" si="16"/>
        <v>0</v>
      </c>
      <c r="F96" s="423"/>
      <c r="G96" s="481">
        <f>Werte2!$CM11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Werte1!$DA11</f>
        <v>0</v>
      </c>
      <c r="E97" s="417">
        <f t="shared" si="16"/>
        <v>0</v>
      </c>
      <c r="F97" s="418"/>
      <c r="G97" s="482">
        <f>Werte2!$DA11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Werte1!$DG11</f>
        <v>0</v>
      </c>
      <c r="E98" s="410">
        <f t="shared" si="16"/>
        <v>0</v>
      </c>
      <c r="F98" s="411"/>
      <c r="G98" s="563">
        <f>Werte2!$DG11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Werte1!$DO11</f>
        <v>0</v>
      </c>
      <c r="E99" s="410">
        <f t="shared" si="16"/>
        <v>0</v>
      </c>
      <c r="F99" s="411"/>
      <c r="G99" s="480">
        <f>Werte2!$DO11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Werte1!$DX11</f>
        <v>0</v>
      </c>
      <c r="E100" s="410">
        <f t="shared" si="16"/>
        <v>0</v>
      </c>
      <c r="F100" s="411"/>
      <c r="G100" s="480">
        <f>Werte2!$DX11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Werte1!$EI11</f>
        <v>0</v>
      </c>
      <c r="E101" s="410">
        <f t="shared" si="16"/>
        <v>0</v>
      </c>
      <c r="F101" s="411"/>
      <c r="G101" s="480">
        <f>Werte2!$EI11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Werte1!$ER11</f>
        <v>0</v>
      </c>
      <c r="E102" s="426">
        <f t="shared" si="16"/>
        <v>0</v>
      </c>
      <c r="F102" s="423"/>
      <c r="G102" s="481">
        <f>Werte2!$ER11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l2kum6qm9WlVfV8Btkcblg+d9Vexx9w7GrVnG3a6pe7AMSI/5gbG0++zJ9j2B908fjgaepQaG2SxiWHCe1nIWQ==" saltValue="QKbro44qD7/JdMn8SU543g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399" priority="3" stopIfTrue="1" operator="lessThan">
      <formula>$U23</formula>
    </cfRule>
    <cfRule type="cellIs" dxfId="398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397" priority="7" stopIfTrue="1" operator="greaterThanOrEqual">
      <formula>I30</formula>
    </cfRule>
    <cfRule type="cellIs" dxfId="396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395" priority="9" stopIfTrue="1">
      <formula>$L$29="T"</formula>
    </cfRule>
    <cfRule type="cellIs" dxfId="394" priority="10" stopIfTrue="1" operator="lessThan">
      <formula>I30</formula>
    </cfRule>
    <cfRule type="cellIs" dxfId="393" priority="11" stopIfTrue="1" operator="greaterThanOrEqual">
      <formula>I30</formula>
    </cfRule>
  </conditionalFormatting>
  <conditionalFormatting sqref="J84">
    <cfRule type="expression" dxfId="392" priority="13" stopIfTrue="1">
      <formula>N84="FB"</formula>
    </cfRule>
    <cfRule type="expression" dxfId="391" priority="14" stopIfTrue="1">
      <formula>N84=""</formula>
    </cfRule>
  </conditionalFormatting>
  <conditionalFormatting sqref="E105 E90:F103 H90:H103 H105">
    <cfRule type="cellIs" dxfId="390" priority="5" stopIfTrue="1" operator="lessThan">
      <formula>$I90</formula>
    </cfRule>
    <cfRule type="cellIs" dxfId="389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388" priority="15" stopIfTrue="1">
      <formula>N30="FB"</formula>
    </cfRule>
    <cfRule type="expression" dxfId="387" priority="16" stopIfTrue="1">
      <formula>N30=""</formula>
    </cfRule>
  </conditionalFormatting>
  <conditionalFormatting sqref="G81:G84">
    <cfRule type="expression" dxfId="386" priority="12" stopIfTrue="1">
      <formula>$L$29="T"</formula>
    </cfRule>
  </conditionalFormatting>
  <conditionalFormatting sqref="G80">
    <cfRule type="expression" dxfId="385" priority="2">
      <formula>$L$29="T"</formula>
    </cfRule>
  </conditionalFormatting>
  <conditionalFormatting sqref="G30:G35 G37:G39 G41:G44 G46:G47 G49:G53 G55:G56 G58:G61 G63:G64 G66:G68 G70:G74 G76:G78">
    <cfRule type="expression" dxfId="384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r:id="rId1"/>
  <headerFooter alignWithMargins="0">
    <oddHeader>&amp;L&amp;"Gill Sans MT,Fett"&amp;16RTMB Version 3&amp;C&amp;"Arial,Fett"&amp;16Rechentest Mathematische Basiskompetenzen&amp;R&amp;G</oddHeader>
  </headerFooter>
  <rowBreaks count="1" manualBreakCount="1">
    <brk id="85" max="10" man="1"/>
  </rowBreaks>
  <colBreaks count="1" manualBreakCount="1">
    <brk id="11" max="84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6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IF(Da!C30="",Da!E30,Da!C30)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Da!G30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Da!I30</f>
        <v>0</v>
      </c>
      <c r="E3" s="464" t="s">
        <v>330</v>
      </c>
      <c r="F3" s="48"/>
      <c r="G3" s="467">
        <f>Da!J30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Werte1!EV12</f>
        <v>0</v>
      </c>
      <c r="E30" s="88">
        <f t="shared" ref="E30:E35" si="0">D30/A30</f>
        <v>0</v>
      </c>
      <c r="F30" s="347"/>
      <c r="G30" s="114">
        <f>Werte2!EV12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Werte1!EW12</f>
        <v>0</v>
      </c>
      <c r="E31" s="88">
        <f t="shared" si="0"/>
        <v>0</v>
      </c>
      <c r="F31" s="347"/>
      <c r="G31" s="114">
        <f>Werte2!EW12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Werte1!EX12</f>
        <v>0</v>
      </c>
      <c r="E32" s="88">
        <f t="shared" si="0"/>
        <v>0</v>
      </c>
      <c r="F32" s="347"/>
      <c r="G32" s="114">
        <f>Werte2!EX12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Werte1!EY12</f>
        <v>0</v>
      </c>
      <c r="E33" s="88">
        <f t="shared" si="0"/>
        <v>0</v>
      </c>
      <c r="F33" s="347"/>
      <c r="G33" s="114">
        <f>Werte2!EY12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Werte1!EZ12</f>
        <v>0</v>
      </c>
      <c r="E34" s="88">
        <f t="shared" si="0"/>
        <v>0</v>
      </c>
      <c r="F34" s="347"/>
      <c r="G34" s="114">
        <f>Werte2!EZ12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Werte1!FA12</f>
        <v>0</v>
      </c>
      <c r="E35" s="88">
        <f t="shared" si="0"/>
        <v>0</v>
      </c>
      <c r="F35" s="347"/>
      <c r="G35" s="114">
        <f>Werte2!FA12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Werte1!FB12</f>
        <v>0</v>
      </c>
      <c r="E37" s="88">
        <f t="shared" ref="E37:E53" si="5">D37/A37</f>
        <v>0</v>
      </c>
      <c r="F37" s="347"/>
      <c r="G37" s="114">
        <f>Werte2!FB12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Werte1!FC12</f>
        <v>0</v>
      </c>
      <c r="E38" s="88">
        <f t="shared" si="5"/>
        <v>0</v>
      </c>
      <c r="F38" s="347"/>
      <c r="G38" s="114">
        <f>Werte2!FC12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Werte1!FD12</f>
        <v>0</v>
      </c>
      <c r="E39" s="88">
        <f t="shared" si="5"/>
        <v>0</v>
      </c>
      <c r="F39" s="347"/>
      <c r="G39" s="114">
        <f>Werte2!FD12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Werte1!FE12</f>
        <v>0</v>
      </c>
      <c r="E41" s="88">
        <f t="shared" si="5"/>
        <v>0</v>
      </c>
      <c r="F41" s="347"/>
      <c r="G41" s="114">
        <f>Werte2!FE12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Werte1!FF12</f>
        <v>0</v>
      </c>
      <c r="E42" s="88">
        <f t="shared" si="5"/>
        <v>0</v>
      </c>
      <c r="F42" s="347"/>
      <c r="G42" s="114">
        <f>Werte2!FF12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Werte1!FG12</f>
        <v>0</v>
      </c>
      <c r="E43" s="88">
        <f t="shared" si="5"/>
        <v>0</v>
      </c>
      <c r="F43" s="347"/>
      <c r="G43" s="114">
        <f>Werte2!FG12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Werte1!FH12</f>
        <v>0</v>
      </c>
      <c r="E44" s="88">
        <f t="shared" si="5"/>
        <v>0</v>
      </c>
      <c r="F44" s="347"/>
      <c r="G44" s="114">
        <f>Werte2!FH12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Werte1!FI12</f>
        <v>0</v>
      </c>
      <c r="E46" s="88">
        <f>D46/A46</f>
        <v>0</v>
      </c>
      <c r="F46" s="347"/>
      <c r="G46" s="114">
        <f>Werte2!FI12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Werte1!FJ12</f>
        <v>0</v>
      </c>
      <c r="E47" s="88">
        <f>D47/A47</f>
        <v>0</v>
      </c>
      <c r="F47" s="347"/>
      <c r="G47" s="114">
        <f>Werte2!FJ12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Werte1!FK12</f>
        <v>0</v>
      </c>
      <c r="E49" s="88">
        <f t="shared" si="5"/>
        <v>0</v>
      </c>
      <c r="F49" s="347"/>
      <c r="G49" s="114">
        <f>Werte2!FK12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Werte1!FL12</f>
        <v>0</v>
      </c>
      <c r="E50" s="88">
        <f t="shared" si="5"/>
        <v>0</v>
      </c>
      <c r="F50" s="347"/>
      <c r="G50" s="114">
        <f>Werte2!FL12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Werte1!FM12</f>
        <v>0</v>
      </c>
      <c r="E51" s="88">
        <f t="shared" si="5"/>
        <v>0</v>
      </c>
      <c r="F51" s="347"/>
      <c r="G51" s="114">
        <f>Werte2!FM12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Werte1!FN12</f>
        <v>0</v>
      </c>
      <c r="E52" s="88">
        <f t="shared" si="5"/>
        <v>0</v>
      </c>
      <c r="F52" s="347"/>
      <c r="G52" s="114">
        <f>Werte2!FN12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Werte1!FO12</f>
        <v>0</v>
      </c>
      <c r="E53" s="88">
        <f t="shared" si="5"/>
        <v>0</v>
      </c>
      <c r="F53" s="347"/>
      <c r="G53" s="114">
        <f>Werte2!FO12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Werte1!FP12</f>
        <v>0</v>
      </c>
      <c r="E55" s="88">
        <f t="shared" ref="E55:E56" si="9">D55/A55</f>
        <v>0</v>
      </c>
      <c r="F55" s="347"/>
      <c r="G55" s="114">
        <f>Werte2!FP12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Werte1!FQ12</f>
        <v>0</v>
      </c>
      <c r="E56" s="88">
        <f t="shared" si="9"/>
        <v>0</v>
      </c>
      <c r="F56" s="347"/>
      <c r="G56" s="114">
        <f>Werte2!FQ12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Werte1!FR12</f>
        <v>0</v>
      </c>
      <c r="E58" s="88">
        <f>D58/A58</f>
        <v>0</v>
      </c>
      <c r="F58" s="347"/>
      <c r="G58" s="114">
        <f>Werte2!FR12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Werte1!FS12</f>
        <v>0</v>
      </c>
      <c r="E59" s="88">
        <f>D59/A59</f>
        <v>0</v>
      </c>
      <c r="F59" s="347"/>
      <c r="G59" s="114">
        <f>Werte2!FS12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Werte1!FT12</f>
        <v>0</v>
      </c>
      <c r="E60" s="88">
        <f>D60/A60</f>
        <v>0</v>
      </c>
      <c r="F60" s="347"/>
      <c r="G60" s="114">
        <f>Werte2!FT12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Werte1!FU12</f>
        <v>0</v>
      </c>
      <c r="E61" s="88">
        <f>D61/A61</f>
        <v>0</v>
      </c>
      <c r="F61" s="347"/>
      <c r="G61" s="114">
        <f>Werte2!FU12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Werte1!FV12</f>
        <v>0</v>
      </c>
      <c r="E63" s="88">
        <f>D63/A63</f>
        <v>0</v>
      </c>
      <c r="F63" s="347"/>
      <c r="G63" s="114">
        <f>Werte2!FV12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Werte1!FW12</f>
        <v>0</v>
      </c>
      <c r="E64" s="88">
        <f>D64/A64</f>
        <v>0</v>
      </c>
      <c r="F64" s="347"/>
      <c r="G64" s="114">
        <f>Werte2!FW12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Werte1!FX12</f>
        <v>0</v>
      </c>
      <c r="E66" s="88">
        <f>D66/A66</f>
        <v>0</v>
      </c>
      <c r="F66" s="347"/>
      <c r="G66" s="114">
        <f>Werte2!FX12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Werte1!FY12</f>
        <v>0</v>
      </c>
      <c r="E67" s="88">
        <f>D67/A67</f>
        <v>0</v>
      </c>
      <c r="F67" s="347"/>
      <c r="G67" s="114">
        <f>Werte2!FY12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Werte1!FZ12</f>
        <v>0</v>
      </c>
      <c r="E68" s="88">
        <f>D68/A68</f>
        <v>0</v>
      </c>
      <c r="F68" s="347"/>
      <c r="G68" s="114">
        <f>Werte2!FZ12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Werte1!GA12</f>
        <v>0</v>
      </c>
      <c r="E70" s="88">
        <f t="shared" ref="E70:E77" si="13">D70/A70</f>
        <v>0</v>
      </c>
      <c r="F70" s="347"/>
      <c r="G70" s="114">
        <f>Werte2!GA12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Werte1!GB12</f>
        <v>0</v>
      </c>
      <c r="E71" s="88">
        <f t="shared" si="13"/>
        <v>0</v>
      </c>
      <c r="F71" s="347"/>
      <c r="G71" s="114">
        <f>Werte2!GB12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Werte1!GC12</f>
        <v>0</v>
      </c>
      <c r="E72" s="88">
        <f t="shared" si="13"/>
        <v>0</v>
      </c>
      <c r="F72" s="347"/>
      <c r="G72" s="114">
        <f>Werte2!GC12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Werte1!GD12</f>
        <v>0</v>
      </c>
      <c r="E73" s="88">
        <f t="shared" si="13"/>
        <v>0</v>
      </c>
      <c r="F73" s="347"/>
      <c r="G73" s="114">
        <f>Werte2!GD12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Werte1!$GE12</f>
        <v>0</v>
      </c>
      <c r="E74" s="88">
        <f t="shared" si="13"/>
        <v>0</v>
      </c>
      <c r="F74" s="347"/>
      <c r="G74" s="114">
        <f>Werte2!$GE12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Werte1!GF12</f>
        <v>0</v>
      </c>
      <c r="E76" s="88">
        <f t="shared" si="13"/>
        <v>0</v>
      </c>
      <c r="F76" s="347"/>
      <c r="G76" s="114">
        <f>Werte2!GF12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Werte1!GG12</f>
        <v>0</v>
      </c>
      <c r="E77" s="88">
        <f t="shared" si="13"/>
        <v>0</v>
      </c>
      <c r="F77" s="347"/>
      <c r="G77" s="114">
        <f>Werte2!GG12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Werte1!GH12</f>
        <v>0</v>
      </c>
      <c r="E78" s="88">
        <f>D78/A78</f>
        <v>0</v>
      </c>
      <c r="F78" s="347"/>
      <c r="G78" s="114">
        <f>Werte2!GH12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Werte1!GI12</f>
        <v>0</v>
      </c>
      <c r="E80" s="236">
        <f>D80/A80</f>
        <v>0</v>
      </c>
      <c r="F80" s="451"/>
      <c r="G80" s="443">
        <f>Werte2!GI12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Werte1!$R12</f>
        <v>0</v>
      </c>
      <c r="E90" s="410">
        <f t="shared" ref="E90:E103" si="16">D90/C90</f>
        <v>0</v>
      </c>
      <c r="F90" s="411"/>
      <c r="G90" s="480">
        <f>Werte2!$R12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Werte1!$AC12</f>
        <v>0</v>
      </c>
      <c r="E91" s="410">
        <f t="shared" si="16"/>
        <v>0</v>
      </c>
      <c r="F91" s="411"/>
      <c r="G91" s="480">
        <f>Werte2!$AC12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Werte1!$AS12</f>
        <v>0</v>
      </c>
      <c r="E92" s="410">
        <f t="shared" si="16"/>
        <v>0</v>
      </c>
      <c r="F92" s="411"/>
      <c r="G92" s="480">
        <f>Werte2!$AS12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Werte1!$BG12</f>
        <v>0</v>
      </c>
      <c r="E93" s="410">
        <f t="shared" si="16"/>
        <v>0</v>
      </c>
      <c r="F93" s="411"/>
      <c r="G93" s="480">
        <f>Werte2!$BG12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Werte1!$BO12</f>
        <v>0</v>
      </c>
      <c r="E94" s="410">
        <f>D94/C94</f>
        <v>0</v>
      </c>
      <c r="F94" s="411"/>
      <c r="G94" s="480">
        <f>Werte2!$BO12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Werte1!$CD12</f>
        <v>0</v>
      </c>
      <c r="E95" s="410">
        <f>D95/C95</f>
        <v>0</v>
      </c>
      <c r="F95" s="411"/>
      <c r="G95" s="480">
        <f>Werte2!$CD12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Werte1!$CM12</f>
        <v>0</v>
      </c>
      <c r="E96" s="422">
        <f t="shared" si="16"/>
        <v>0</v>
      </c>
      <c r="F96" s="423"/>
      <c r="G96" s="481">
        <f>Werte2!$CM12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Werte1!$DA12</f>
        <v>0</v>
      </c>
      <c r="E97" s="417">
        <f t="shared" si="16"/>
        <v>0</v>
      </c>
      <c r="F97" s="418"/>
      <c r="G97" s="482">
        <f>Werte2!$DA12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Werte1!$DG12</f>
        <v>0</v>
      </c>
      <c r="E98" s="410">
        <f t="shared" si="16"/>
        <v>0</v>
      </c>
      <c r="F98" s="411"/>
      <c r="G98" s="563">
        <f>Werte2!$DG12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Werte1!$DO12</f>
        <v>0</v>
      </c>
      <c r="E99" s="410">
        <f t="shared" si="16"/>
        <v>0</v>
      </c>
      <c r="F99" s="411"/>
      <c r="G99" s="480">
        <f>Werte2!$DO12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Werte1!$DX12</f>
        <v>0</v>
      </c>
      <c r="E100" s="410">
        <f t="shared" si="16"/>
        <v>0</v>
      </c>
      <c r="F100" s="411"/>
      <c r="G100" s="480">
        <f>Werte2!$DX12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Werte1!$EI12</f>
        <v>0</v>
      </c>
      <c r="E101" s="410">
        <f t="shared" si="16"/>
        <v>0</v>
      </c>
      <c r="F101" s="411"/>
      <c r="G101" s="480">
        <f>Werte2!$EI12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Werte1!$ER12</f>
        <v>0</v>
      </c>
      <c r="E102" s="426">
        <f t="shared" si="16"/>
        <v>0</v>
      </c>
      <c r="F102" s="423"/>
      <c r="G102" s="481">
        <f>Werte2!$ER12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HJrxwBtviFALG5O3eyCxC6yMx/0TLDXbykvVRuC/M3RRjiFFMMp7qJxPeMP3B+WRJUXbbscX7UecScRxi9eJHg==" saltValue="xDNaVc9W+eut/vN+Z2U0+Q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383" priority="3" stopIfTrue="1" operator="lessThan">
      <formula>$U23</formula>
    </cfRule>
    <cfRule type="cellIs" dxfId="382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381" priority="7" stopIfTrue="1" operator="greaterThanOrEqual">
      <formula>I30</formula>
    </cfRule>
    <cfRule type="cellIs" dxfId="380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379" priority="9" stopIfTrue="1">
      <formula>$L$29="T"</formula>
    </cfRule>
    <cfRule type="cellIs" dxfId="378" priority="10" stopIfTrue="1" operator="lessThan">
      <formula>I30</formula>
    </cfRule>
    <cfRule type="cellIs" dxfId="377" priority="11" stopIfTrue="1" operator="greaterThanOrEqual">
      <formula>I30</formula>
    </cfRule>
  </conditionalFormatting>
  <conditionalFormatting sqref="J84">
    <cfRule type="expression" dxfId="376" priority="13" stopIfTrue="1">
      <formula>N84="FB"</formula>
    </cfRule>
    <cfRule type="expression" dxfId="375" priority="14" stopIfTrue="1">
      <formula>N84=""</formula>
    </cfRule>
  </conditionalFormatting>
  <conditionalFormatting sqref="E105 E90:F103 H90:H103 H105">
    <cfRule type="cellIs" dxfId="374" priority="5" stopIfTrue="1" operator="lessThan">
      <formula>$I90</formula>
    </cfRule>
    <cfRule type="cellIs" dxfId="373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372" priority="15" stopIfTrue="1">
      <formula>N30="FB"</formula>
    </cfRule>
    <cfRule type="expression" dxfId="371" priority="16" stopIfTrue="1">
      <formula>N30=""</formula>
    </cfRule>
  </conditionalFormatting>
  <conditionalFormatting sqref="G81:G84">
    <cfRule type="expression" dxfId="370" priority="12" stopIfTrue="1">
      <formula>$L$29="T"</formula>
    </cfRule>
  </conditionalFormatting>
  <conditionalFormatting sqref="G80">
    <cfRule type="expression" dxfId="369" priority="2">
      <formula>$L$29="T"</formula>
    </cfRule>
  </conditionalFormatting>
  <conditionalFormatting sqref="G30:G35 G37:G39 G41:G44 G46:G47 G49:G53 G55:G56 G58:G61 G63:G64 G66:G68 G70:G74 G76:G78">
    <cfRule type="expression" dxfId="368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5" orientation="portrait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17">
    <tabColor indexed="41"/>
  </sheetPr>
  <dimension ref="A1:V112"/>
  <sheetViews>
    <sheetView view="pageBreakPreview" zoomScale="50" zoomScaleNormal="100" zoomScaleSheetLayoutView="50" workbookViewId="0">
      <selection sqref="A1:XFD104857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IF(Da!C31="",Da!E31,Da!C31)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Da!G31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Da!I31</f>
        <v>0</v>
      </c>
      <c r="E3" s="464" t="s">
        <v>330</v>
      </c>
      <c r="F3" s="48"/>
      <c r="G3" s="467">
        <f>Da!J31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Werte1!EV13</f>
        <v>0</v>
      </c>
      <c r="E30" s="88">
        <f t="shared" ref="E30:E35" si="0">D30/A30</f>
        <v>0</v>
      </c>
      <c r="F30" s="347"/>
      <c r="G30" s="114">
        <f>Werte2!EV13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Werte1!EW13</f>
        <v>0</v>
      </c>
      <c r="E31" s="88">
        <f t="shared" si="0"/>
        <v>0</v>
      </c>
      <c r="F31" s="347"/>
      <c r="G31" s="114">
        <f>Werte2!EW13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Werte1!EX13</f>
        <v>0</v>
      </c>
      <c r="E32" s="88">
        <f t="shared" si="0"/>
        <v>0</v>
      </c>
      <c r="F32" s="347"/>
      <c r="G32" s="114">
        <f>Werte2!EX13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Werte1!EY13</f>
        <v>0</v>
      </c>
      <c r="E33" s="88">
        <f t="shared" si="0"/>
        <v>0</v>
      </c>
      <c r="F33" s="347"/>
      <c r="G33" s="114">
        <f>Werte2!EY13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Werte1!EZ13</f>
        <v>0</v>
      </c>
      <c r="E34" s="88">
        <f t="shared" si="0"/>
        <v>0</v>
      </c>
      <c r="F34" s="347"/>
      <c r="G34" s="114">
        <f>Werte2!EZ13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Werte1!FA13</f>
        <v>0</v>
      </c>
      <c r="E35" s="88">
        <f t="shared" si="0"/>
        <v>0</v>
      </c>
      <c r="F35" s="347"/>
      <c r="G35" s="114">
        <f>Werte2!FA13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Werte1!FB13</f>
        <v>0</v>
      </c>
      <c r="E37" s="88">
        <f t="shared" ref="E37:E53" si="5">D37/A37</f>
        <v>0</v>
      </c>
      <c r="F37" s="347"/>
      <c r="G37" s="114">
        <f>Werte2!FB13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Werte1!FC13</f>
        <v>0</v>
      </c>
      <c r="E38" s="88">
        <f t="shared" si="5"/>
        <v>0</v>
      </c>
      <c r="F38" s="347"/>
      <c r="G38" s="114">
        <f>Werte2!FC13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Werte1!FD13</f>
        <v>0</v>
      </c>
      <c r="E39" s="88">
        <f t="shared" si="5"/>
        <v>0</v>
      </c>
      <c r="F39" s="347"/>
      <c r="G39" s="114">
        <f>Werte2!FD13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Werte1!FE13</f>
        <v>0</v>
      </c>
      <c r="E41" s="88">
        <f t="shared" si="5"/>
        <v>0</v>
      </c>
      <c r="F41" s="347"/>
      <c r="G41" s="114">
        <f>Werte2!FE13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Werte1!FF13</f>
        <v>0</v>
      </c>
      <c r="E42" s="88">
        <f t="shared" si="5"/>
        <v>0</v>
      </c>
      <c r="F42" s="347"/>
      <c r="G42" s="114">
        <f>Werte2!FF13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Werte1!FG13</f>
        <v>0</v>
      </c>
      <c r="E43" s="88">
        <f t="shared" si="5"/>
        <v>0</v>
      </c>
      <c r="F43" s="347"/>
      <c r="G43" s="114">
        <f>Werte2!FG13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Werte1!FH13</f>
        <v>0</v>
      </c>
      <c r="E44" s="88">
        <f t="shared" si="5"/>
        <v>0</v>
      </c>
      <c r="F44" s="347"/>
      <c r="G44" s="114">
        <f>Werte2!FH13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Werte1!FI13</f>
        <v>0</v>
      </c>
      <c r="E46" s="88">
        <f>D46/A46</f>
        <v>0</v>
      </c>
      <c r="F46" s="347"/>
      <c r="G46" s="114">
        <f>Werte2!FI13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Werte1!FJ13</f>
        <v>0</v>
      </c>
      <c r="E47" s="88">
        <f>D47/A47</f>
        <v>0</v>
      </c>
      <c r="F47" s="347"/>
      <c r="G47" s="114">
        <f>Werte2!FJ13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Werte1!FK13</f>
        <v>0</v>
      </c>
      <c r="E49" s="88">
        <f t="shared" si="5"/>
        <v>0</v>
      </c>
      <c r="F49" s="347"/>
      <c r="G49" s="114">
        <f>Werte2!FK13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Werte1!FL13</f>
        <v>0</v>
      </c>
      <c r="E50" s="88">
        <f t="shared" si="5"/>
        <v>0</v>
      </c>
      <c r="F50" s="347"/>
      <c r="G50" s="114">
        <f>Werte2!FL13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Werte1!FM13</f>
        <v>0</v>
      </c>
      <c r="E51" s="88">
        <f t="shared" si="5"/>
        <v>0</v>
      </c>
      <c r="F51" s="347"/>
      <c r="G51" s="114">
        <f>Werte2!FM13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Werte1!FN13</f>
        <v>0</v>
      </c>
      <c r="E52" s="88">
        <f t="shared" si="5"/>
        <v>0</v>
      </c>
      <c r="F52" s="347"/>
      <c r="G52" s="114">
        <f>Werte2!FN13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Werte1!FO13</f>
        <v>0</v>
      </c>
      <c r="E53" s="88">
        <f t="shared" si="5"/>
        <v>0</v>
      </c>
      <c r="F53" s="347"/>
      <c r="G53" s="114">
        <f>Werte2!FO13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Werte1!FP13</f>
        <v>0</v>
      </c>
      <c r="E55" s="88">
        <f t="shared" ref="E55:E56" si="9">D55/A55</f>
        <v>0</v>
      </c>
      <c r="F55" s="347"/>
      <c r="G55" s="114">
        <f>Werte2!FP13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Werte1!FQ13</f>
        <v>0</v>
      </c>
      <c r="E56" s="88">
        <f t="shared" si="9"/>
        <v>0</v>
      </c>
      <c r="F56" s="347"/>
      <c r="G56" s="114">
        <f>Werte2!FQ13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Werte1!FR13</f>
        <v>0</v>
      </c>
      <c r="E58" s="88">
        <f>D58/A58</f>
        <v>0</v>
      </c>
      <c r="F58" s="347"/>
      <c r="G58" s="114">
        <f>Werte2!FR13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Werte1!FS13</f>
        <v>0</v>
      </c>
      <c r="E59" s="88">
        <f>D59/A59</f>
        <v>0</v>
      </c>
      <c r="F59" s="347"/>
      <c r="G59" s="114">
        <f>Werte2!FS13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Werte1!FT13</f>
        <v>0</v>
      </c>
      <c r="E60" s="88">
        <f>D60/A60</f>
        <v>0</v>
      </c>
      <c r="F60" s="347"/>
      <c r="G60" s="114">
        <f>Werte2!FT13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Werte1!FU13</f>
        <v>0</v>
      </c>
      <c r="E61" s="88">
        <f>D61/A61</f>
        <v>0</v>
      </c>
      <c r="F61" s="347"/>
      <c r="G61" s="114">
        <f>Werte2!FU13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Werte1!FV13</f>
        <v>0</v>
      </c>
      <c r="E63" s="88">
        <f>D63/A63</f>
        <v>0</v>
      </c>
      <c r="F63" s="347"/>
      <c r="G63" s="114">
        <f>Werte2!FV13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Werte1!FW13</f>
        <v>0</v>
      </c>
      <c r="E64" s="88">
        <f>D64/A64</f>
        <v>0</v>
      </c>
      <c r="F64" s="347"/>
      <c r="G64" s="114">
        <f>Werte2!FW13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Werte1!FX13</f>
        <v>0</v>
      </c>
      <c r="E66" s="88">
        <f>D66/A66</f>
        <v>0</v>
      </c>
      <c r="F66" s="347"/>
      <c r="G66" s="114">
        <f>Werte2!FX13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Werte1!FY13</f>
        <v>0</v>
      </c>
      <c r="E67" s="88">
        <f>D67/A67</f>
        <v>0</v>
      </c>
      <c r="F67" s="347"/>
      <c r="G67" s="114">
        <f>Werte2!FY13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Werte1!FZ13</f>
        <v>0</v>
      </c>
      <c r="E68" s="88">
        <f>D68/A68</f>
        <v>0</v>
      </c>
      <c r="F68" s="347"/>
      <c r="G68" s="114">
        <f>Werte2!FZ13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Werte1!GA13</f>
        <v>0</v>
      </c>
      <c r="E70" s="88">
        <f t="shared" ref="E70:E77" si="13">D70/A70</f>
        <v>0</v>
      </c>
      <c r="F70" s="347"/>
      <c r="G70" s="114">
        <f>Werte2!GA13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Werte1!GB13</f>
        <v>0</v>
      </c>
      <c r="E71" s="88">
        <f t="shared" si="13"/>
        <v>0</v>
      </c>
      <c r="F71" s="347"/>
      <c r="G71" s="114">
        <f>Werte2!GB13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Werte1!GC13</f>
        <v>0</v>
      </c>
      <c r="E72" s="88">
        <f t="shared" si="13"/>
        <v>0</v>
      </c>
      <c r="F72" s="347"/>
      <c r="G72" s="114">
        <f>Werte2!GC13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Werte1!GD13</f>
        <v>0</v>
      </c>
      <c r="E73" s="88">
        <f t="shared" si="13"/>
        <v>0</v>
      </c>
      <c r="F73" s="347"/>
      <c r="G73" s="114">
        <f>Werte2!GD13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Werte1!$GE13</f>
        <v>0</v>
      </c>
      <c r="E74" s="88">
        <f t="shared" si="13"/>
        <v>0</v>
      </c>
      <c r="F74" s="347"/>
      <c r="G74" s="114">
        <f>Werte2!$GE13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Werte1!GF13</f>
        <v>0</v>
      </c>
      <c r="E76" s="88">
        <f t="shared" si="13"/>
        <v>0</v>
      </c>
      <c r="F76" s="347"/>
      <c r="G76" s="114">
        <f>Werte2!GF13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Werte1!GG13</f>
        <v>0</v>
      </c>
      <c r="E77" s="88">
        <f t="shared" si="13"/>
        <v>0</v>
      </c>
      <c r="F77" s="347"/>
      <c r="G77" s="114">
        <f>Werte2!GG13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Werte1!GH13</f>
        <v>0</v>
      </c>
      <c r="E78" s="88">
        <f>D78/A78</f>
        <v>0</v>
      </c>
      <c r="F78" s="347"/>
      <c r="G78" s="114">
        <f>Werte2!GH13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Werte1!GI13</f>
        <v>0</v>
      </c>
      <c r="E80" s="236">
        <f>D80/A80</f>
        <v>0</v>
      </c>
      <c r="F80" s="451"/>
      <c r="G80" s="443">
        <f>Werte2!GI13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Werte1!$R13</f>
        <v>0</v>
      </c>
      <c r="E90" s="410">
        <f t="shared" ref="E90:E103" si="16">D90/C90</f>
        <v>0</v>
      </c>
      <c r="F90" s="411"/>
      <c r="G90" s="480">
        <f>Werte2!$R13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Werte1!$AC13</f>
        <v>0</v>
      </c>
      <c r="E91" s="410">
        <f t="shared" si="16"/>
        <v>0</v>
      </c>
      <c r="F91" s="411"/>
      <c r="G91" s="480">
        <f>Werte2!$AC13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Werte1!$AS13</f>
        <v>0</v>
      </c>
      <c r="E92" s="410">
        <f t="shared" si="16"/>
        <v>0</v>
      </c>
      <c r="F92" s="411"/>
      <c r="G92" s="480">
        <f>Werte2!$AS13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Werte1!$BG13</f>
        <v>0</v>
      </c>
      <c r="E93" s="410">
        <f t="shared" si="16"/>
        <v>0</v>
      </c>
      <c r="F93" s="411"/>
      <c r="G93" s="480">
        <f>Werte2!$BG13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Werte1!$BO13</f>
        <v>0</v>
      </c>
      <c r="E94" s="410">
        <f>D94/C94</f>
        <v>0</v>
      </c>
      <c r="F94" s="411"/>
      <c r="G94" s="480">
        <f>Werte2!$BO13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Werte1!$CD13</f>
        <v>0</v>
      </c>
      <c r="E95" s="410">
        <f>D95/C95</f>
        <v>0</v>
      </c>
      <c r="F95" s="411"/>
      <c r="G95" s="480">
        <f>Werte2!$CD13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Werte1!$CM13</f>
        <v>0</v>
      </c>
      <c r="E96" s="422">
        <f t="shared" si="16"/>
        <v>0</v>
      </c>
      <c r="F96" s="423"/>
      <c r="G96" s="481">
        <f>Werte2!$CM13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Werte1!$DA13</f>
        <v>0</v>
      </c>
      <c r="E97" s="417">
        <f t="shared" si="16"/>
        <v>0</v>
      </c>
      <c r="F97" s="418"/>
      <c r="G97" s="482">
        <f>Werte2!$DA13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Werte1!$DG13</f>
        <v>0</v>
      </c>
      <c r="E98" s="410">
        <f t="shared" si="16"/>
        <v>0</v>
      </c>
      <c r="F98" s="411"/>
      <c r="G98" s="563">
        <f>Werte2!$DG13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Werte1!$DO13</f>
        <v>0</v>
      </c>
      <c r="E99" s="410">
        <f t="shared" si="16"/>
        <v>0</v>
      </c>
      <c r="F99" s="411"/>
      <c r="G99" s="480">
        <f>Werte2!$DO13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Werte1!$DX13</f>
        <v>0</v>
      </c>
      <c r="E100" s="410">
        <f t="shared" si="16"/>
        <v>0</v>
      </c>
      <c r="F100" s="411"/>
      <c r="G100" s="480">
        <f>Werte2!$DX13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Werte1!$EI13</f>
        <v>0</v>
      </c>
      <c r="E101" s="410">
        <f t="shared" si="16"/>
        <v>0</v>
      </c>
      <c r="F101" s="411"/>
      <c r="G101" s="480">
        <f>Werte2!$EI13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Werte1!$ER13</f>
        <v>0</v>
      </c>
      <c r="E102" s="426">
        <f t="shared" si="16"/>
        <v>0</v>
      </c>
      <c r="F102" s="423"/>
      <c r="G102" s="481">
        <f>Werte2!$ER13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hqmEbhstXMPWuNAjHC0aE1EfSSFQ7UkL3a5sOyseEkn4JyX74TnqgUH0COcU2VVPHwAs3n4p46dZKmS6cfb/Yg==" saltValue="Qa2kqsnCmpxlLOTgwJZzpQ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367" priority="3" stopIfTrue="1" operator="lessThan">
      <formula>$U23</formula>
    </cfRule>
    <cfRule type="cellIs" dxfId="366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365" priority="7" stopIfTrue="1" operator="greaterThanOrEqual">
      <formula>I30</formula>
    </cfRule>
    <cfRule type="cellIs" dxfId="364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363" priority="9" stopIfTrue="1">
      <formula>$L$29="T"</formula>
    </cfRule>
    <cfRule type="cellIs" dxfId="362" priority="10" stopIfTrue="1" operator="lessThan">
      <formula>I30</formula>
    </cfRule>
    <cfRule type="cellIs" dxfId="361" priority="11" stopIfTrue="1" operator="greaterThanOrEqual">
      <formula>I30</formula>
    </cfRule>
  </conditionalFormatting>
  <conditionalFormatting sqref="J84">
    <cfRule type="expression" dxfId="360" priority="13" stopIfTrue="1">
      <formula>N84="FB"</formula>
    </cfRule>
    <cfRule type="expression" dxfId="359" priority="14" stopIfTrue="1">
      <formula>N84=""</formula>
    </cfRule>
  </conditionalFormatting>
  <conditionalFormatting sqref="E105 E90:F103 H90:H103 H105">
    <cfRule type="cellIs" dxfId="358" priority="5" stopIfTrue="1" operator="lessThan">
      <formula>$I90</formula>
    </cfRule>
    <cfRule type="cellIs" dxfId="357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356" priority="15" stopIfTrue="1">
      <formula>N30="FB"</formula>
    </cfRule>
    <cfRule type="expression" dxfId="355" priority="16" stopIfTrue="1">
      <formula>N30=""</formula>
    </cfRule>
  </conditionalFormatting>
  <conditionalFormatting sqref="G81:G84">
    <cfRule type="expression" dxfId="354" priority="12" stopIfTrue="1">
      <formula>$L$29="T"</formula>
    </cfRule>
  </conditionalFormatting>
  <conditionalFormatting sqref="G80">
    <cfRule type="expression" dxfId="353" priority="2">
      <formula>$L$29="T"</formula>
    </cfRule>
  </conditionalFormatting>
  <conditionalFormatting sqref="G30:G35 G37:G39 G41:G44 G46:G47 G49:G53 G55:G56 G58:G61 G63:G64 G66:G68 G70:G74 G76:G78">
    <cfRule type="expression" dxfId="352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1">
    <tabColor indexed="51"/>
  </sheetPr>
  <dimension ref="A1:IK239"/>
  <sheetViews>
    <sheetView zoomScale="80" zoomScaleNormal="80" zoomScaleSheetLayoutView="100" workbookViewId="0">
      <pane xSplit="2" ySplit="3" topLeftCell="C4" activePane="bottomRight" state="frozen"/>
      <selection pane="topRight" activeCell="G1" sqref="G1"/>
      <selection pane="bottomLeft" activeCell="A4" sqref="A4"/>
      <selection pane="bottomRight" activeCell="L32" sqref="L32"/>
    </sheetView>
  </sheetViews>
  <sheetFormatPr baseColWidth="10" defaultColWidth="11.44140625" defaultRowHeight="13.2" x14ac:dyDescent="0.25"/>
  <cols>
    <col min="1" max="1" width="4.5546875" style="31" customWidth="1"/>
    <col min="2" max="2" width="22.33203125" style="31" customWidth="1"/>
    <col min="3" max="3" width="2.33203125" style="31" customWidth="1"/>
    <col min="4" max="12" width="5.33203125" style="44" customWidth="1"/>
    <col min="13" max="13" width="5.88671875" style="44" customWidth="1"/>
    <col min="14" max="17" width="5.33203125" style="44" customWidth="1"/>
    <col min="18" max="18" width="11.6640625" style="29" customWidth="1"/>
    <col min="19" max="28" width="5.33203125" style="44" customWidth="1"/>
    <col min="29" max="29" width="10.88671875" style="29" customWidth="1"/>
    <col min="30" max="34" width="5.33203125" style="30" customWidth="1"/>
    <col min="35" max="35" width="6.44140625" style="30" customWidth="1"/>
    <col min="36" max="36" width="7.33203125" style="30" customWidth="1"/>
    <col min="37" max="37" width="9.88671875" style="30" customWidth="1"/>
    <col min="38" max="38" width="7.88671875" style="30" customWidth="1"/>
    <col min="39" max="39" width="6.6640625" style="30" customWidth="1"/>
    <col min="40" max="41" width="5.33203125" style="30" customWidth="1"/>
    <col min="42" max="42" width="9.109375" style="30" customWidth="1"/>
    <col min="43" max="44" width="8.6640625" style="30" customWidth="1"/>
    <col min="45" max="45" width="15.109375" style="29" customWidth="1"/>
    <col min="46" max="47" width="5.33203125" style="30" customWidth="1"/>
    <col min="48" max="48" width="6.6640625" style="30" customWidth="1"/>
    <col min="49" max="50" width="5.33203125" style="30" customWidth="1"/>
    <col min="51" max="51" width="6" style="30" customWidth="1"/>
    <col min="52" max="58" width="5.33203125" style="30" customWidth="1"/>
    <col min="59" max="59" width="12.6640625" style="29" customWidth="1"/>
    <col min="60" max="60" width="5.33203125" style="31" customWidth="1"/>
    <col min="61" max="61" width="6.6640625" style="31" customWidth="1"/>
    <col min="62" max="64" width="5.33203125" style="31" customWidth="1"/>
    <col min="65" max="65" width="7" style="31" customWidth="1"/>
    <col min="66" max="66" width="5.88671875" style="31" customWidth="1"/>
    <col min="67" max="67" width="7.88671875" style="29" customWidth="1"/>
    <col min="68" max="72" width="5.33203125" style="31" customWidth="1"/>
    <col min="73" max="73" width="6.44140625" style="31" customWidth="1"/>
    <col min="74" max="81" width="5.33203125" style="31" customWidth="1"/>
    <col min="82" max="82" width="11.5546875" style="29" customWidth="1"/>
    <col min="83" max="84" width="5.33203125" style="31" customWidth="1"/>
    <col min="85" max="85" width="6.109375" style="31" customWidth="1"/>
    <col min="86" max="89" width="5.33203125" style="31" customWidth="1"/>
    <col min="90" max="90" width="6.44140625" style="31" customWidth="1"/>
    <col min="91" max="91" width="9.44140625" style="29" customWidth="1"/>
    <col min="92" max="100" width="5.33203125" style="31" customWidth="1"/>
    <col min="101" max="101" width="6.5546875" style="31" customWidth="1"/>
    <col min="102" max="104" width="5.33203125" style="31" customWidth="1"/>
    <col min="105" max="105" width="8.5546875" style="29" customWidth="1"/>
    <col min="106" max="108" width="5.33203125" style="31" customWidth="1"/>
    <col min="109" max="109" width="5.88671875" style="31" customWidth="1"/>
    <col min="110" max="110" width="5.33203125" style="31" customWidth="1"/>
    <col min="111" max="111" width="9.88671875" style="29" customWidth="1"/>
    <col min="112" max="116" width="5.33203125" style="31" customWidth="1"/>
    <col min="117" max="117" width="6.5546875" style="31" customWidth="1"/>
    <col min="118" max="118" width="5.33203125" style="31" customWidth="1"/>
    <col min="119" max="119" width="10" style="29" customWidth="1"/>
    <col min="120" max="120" width="4.6640625" style="33" customWidth="1"/>
    <col min="121" max="126" width="5.33203125" style="31" customWidth="1"/>
    <col min="127" max="127" width="7.33203125" style="31" customWidth="1"/>
    <col min="128" max="128" width="12" style="29" customWidth="1"/>
    <col min="129" max="138" width="5.33203125" style="31" customWidth="1"/>
    <col min="139" max="139" width="19.33203125" style="29" customWidth="1"/>
    <col min="140" max="147" width="5.33203125" style="31" customWidth="1"/>
    <col min="148" max="148" width="12.88671875" style="29" customWidth="1"/>
    <col min="149" max="149" width="7.44140625" style="15" customWidth="1"/>
    <col min="150" max="151" width="3.44140625" style="15" customWidth="1"/>
    <col min="152" max="152" width="7.109375" style="15" customWidth="1"/>
    <col min="153" max="154" width="5.5546875" style="15" customWidth="1"/>
    <col min="155" max="155" width="5.109375" style="15" customWidth="1"/>
    <col min="156" max="156" width="6.6640625" style="15" customWidth="1"/>
    <col min="157" max="157" width="5.33203125" style="15" customWidth="1"/>
    <col min="158" max="158" width="6.5546875" style="15" customWidth="1"/>
    <col min="159" max="159" width="6.88671875" style="15" customWidth="1"/>
    <col min="160" max="160" width="6.5546875" style="15" customWidth="1"/>
    <col min="161" max="161" width="6.88671875" style="15" customWidth="1"/>
    <col min="162" max="162" width="7.109375" style="15" customWidth="1"/>
    <col min="163" max="163" width="7.33203125" style="15" customWidth="1"/>
    <col min="164" max="164" width="7.5546875" style="15" customWidth="1"/>
    <col min="165" max="165" width="6.33203125" style="15" customWidth="1"/>
    <col min="166" max="167" width="7.6640625" style="15" customWidth="1"/>
    <col min="168" max="168" width="6.33203125" style="15" customWidth="1"/>
    <col min="169" max="169" width="6.88671875" style="15" customWidth="1"/>
    <col min="170" max="170" width="6.33203125" style="15" customWidth="1"/>
    <col min="171" max="171" width="6.5546875" style="15" customWidth="1"/>
    <col min="172" max="172" width="6.33203125" style="15" customWidth="1"/>
    <col min="173" max="176" width="6.109375" style="15" customWidth="1"/>
    <col min="177" max="177" width="6.5546875" style="15" customWidth="1"/>
    <col min="178" max="178" width="5.88671875" style="15" customWidth="1"/>
    <col min="179" max="179" width="6.44140625" style="15" customWidth="1"/>
    <col min="180" max="180" width="5.109375" style="15" customWidth="1"/>
    <col min="181" max="181" width="5" style="15" customWidth="1"/>
    <col min="182" max="182" width="6.5546875" style="15" customWidth="1"/>
    <col min="183" max="183" width="6.44140625" style="15" customWidth="1"/>
    <col min="184" max="184" width="4.88671875" style="15" customWidth="1"/>
    <col min="185" max="186" width="6" style="15" customWidth="1"/>
    <col min="187" max="187" width="5.88671875" style="15" customWidth="1"/>
    <col min="188" max="189" width="6.88671875" style="15" customWidth="1"/>
    <col min="190" max="190" width="6.33203125" style="15" customWidth="1"/>
    <col min="191" max="191" width="8" style="15" customWidth="1"/>
    <col min="192" max="213" width="11.44140625" style="15" customWidth="1"/>
    <col min="214" max="245" width="11.44140625" style="15"/>
    <col min="246" max="16384" width="11.44140625" style="31"/>
  </cols>
  <sheetData>
    <row r="1" spans="1:245" s="32" customFormat="1" ht="31.5" customHeight="1" thickBot="1" x14ac:dyDescent="0.4">
      <c r="B1" s="133" t="s">
        <v>142</v>
      </c>
      <c r="C1" s="133"/>
      <c r="D1" s="229" t="s">
        <v>151</v>
      </c>
      <c r="E1" s="229" t="s">
        <v>152</v>
      </c>
      <c r="F1" s="229" t="s">
        <v>153</v>
      </c>
      <c r="G1" s="229" t="s">
        <v>154</v>
      </c>
      <c r="H1" s="229" t="s">
        <v>155</v>
      </c>
      <c r="I1" s="229" t="s">
        <v>156</v>
      </c>
      <c r="J1" s="229" t="s">
        <v>157</v>
      </c>
      <c r="K1" s="74" t="s">
        <v>158</v>
      </c>
      <c r="L1" s="74" t="s">
        <v>331</v>
      </c>
      <c r="M1" s="74" t="s">
        <v>332</v>
      </c>
      <c r="N1" s="74" t="s">
        <v>333</v>
      </c>
      <c r="O1" s="74" t="s">
        <v>334</v>
      </c>
      <c r="P1" s="229">
        <v>7</v>
      </c>
      <c r="Q1" s="229">
        <v>8</v>
      </c>
      <c r="R1" s="209" t="str">
        <f>Profile!B2</f>
        <v>Grundrechnen 1</v>
      </c>
      <c r="S1" s="74" t="s">
        <v>335</v>
      </c>
      <c r="T1" s="74" t="s">
        <v>336</v>
      </c>
      <c r="U1" s="74" t="s">
        <v>337</v>
      </c>
      <c r="V1" s="74" t="s">
        <v>338</v>
      </c>
      <c r="W1" s="74" t="s">
        <v>339</v>
      </c>
      <c r="X1" s="74" t="s">
        <v>340</v>
      </c>
      <c r="Y1" s="74" t="s">
        <v>341</v>
      </c>
      <c r="Z1" s="74" t="s">
        <v>342</v>
      </c>
      <c r="AA1" s="74" t="s">
        <v>343</v>
      </c>
      <c r="AB1" s="74" t="s">
        <v>344</v>
      </c>
      <c r="AC1" s="209" t="str">
        <f>Profile!B8</f>
        <v>1 X 1</v>
      </c>
      <c r="AD1" s="74" t="s">
        <v>349</v>
      </c>
      <c r="AE1" s="74" t="s">
        <v>350</v>
      </c>
      <c r="AF1" s="74" t="s">
        <v>351</v>
      </c>
      <c r="AG1" s="74" t="s">
        <v>352</v>
      </c>
      <c r="AH1" s="74" t="s">
        <v>353</v>
      </c>
      <c r="AI1" s="74" t="s">
        <v>354</v>
      </c>
      <c r="AJ1" s="74" t="s">
        <v>355</v>
      </c>
      <c r="AK1" s="74" t="s">
        <v>418</v>
      </c>
      <c r="AL1" s="74" t="s">
        <v>159</v>
      </c>
      <c r="AM1" s="74" t="s">
        <v>160</v>
      </c>
      <c r="AN1" s="74" t="s">
        <v>161</v>
      </c>
      <c r="AO1" s="74" t="s">
        <v>390</v>
      </c>
      <c r="AP1" s="74" t="s">
        <v>391</v>
      </c>
      <c r="AQ1" s="74" t="s">
        <v>392</v>
      </c>
      <c r="AR1" s="368" t="s">
        <v>393</v>
      </c>
      <c r="AS1" s="209" t="str">
        <f>Profile!B10</f>
        <v>Zahlenschreibweise</v>
      </c>
      <c r="AT1" s="368" t="s">
        <v>162</v>
      </c>
      <c r="AU1" s="368" t="s">
        <v>163</v>
      </c>
      <c r="AV1" s="368" t="s">
        <v>395</v>
      </c>
      <c r="AW1" s="74" t="s">
        <v>419</v>
      </c>
      <c r="AX1" s="74" t="s">
        <v>164</v>
      </c>
      <c r="AY1" s="74" t="s">
        <v>165</v>
      </c>
      <c r="AZ1" s="74" t="s">
        <v>166</v>
      </c>
      <c r="BA1" s="74" t="s">
        <v>487</v>
      </c>
      <c r="BB1" s="74" t="s">
        <v>488</v>
      </c>
      <c r="BC1" s="74" t="s">
        <v>167</v>
      </c>
      <c r="BD1" s="74" t="s">
        <v>168</v>
      </c>
      <c r="BE1" s="74" t="s">
        <v>356</v>
      </c>
      <c r="BF1" s="74" t="s">
        <v>357</v>
      </c>
      <c r="BG1" s="209" t="str">
        <f>Profile!B14</f>
        <v>Stellenwertsystem</v>
      </c>
      <c r="BH1" s="74" t="s">
        <v>169</v>
      </c>
      <c r="BI1" s="74" t="s">
        <v>170</v>
      </c>
      <c r="BJ1" s="74" t="s">
        <v>171</v>
      </c>
      <c r="BK1" s="74" t="s">
        <v>172</v>
      </c>
      <c r="BL1" s="74" t="s">
        <v>173</v>
      </c>
      <c r="BM1" s="74" t="s">
        <v>360</v>
      </c>
      <c r="BN1" s="74" t="s">
        <v>361</v>
      </c>
      <c r="BO1" s="178" t="str">
        <f>Profile!B19</f>
        <v>Brüche</v>
      </c>
      <c r="BP1" s="74" t="s">
        <v>174</v>
      </c>
      <c r="BQ1" s="74" t="s">
        <v>175</v>
      </c>
      <c r="BR1" s="74" t="s">
        <v>364</v>
      </c>
      <c r="BS1" s="74" t="s">
        <v>365</v>
      </c>
      <c r="BT1" s="74" t="s">
        <v>176</v>
      </c>
      <c r="BU1" s="74" t="s">
        <v>94</v>
      </c>
      <c r="BV1" s="74" t="s">
        <v>95</v>
      </c>
      <c r="BW1" s="74" t="s">
        <v>177</v>
      </c>
      <c r="BX1" s="74" t="s">
        <v>178</v>
      </c>
      <c r="BY1" s="74" t="s">
        <v>179</v>
      </c>
      <c r="BZ1" s="74" t="s">
        <v>180</v>
      </c>
      <c r="CA1" s="74" t="s">
        <v>181</v>
      </c>
      <c r="CB1" s="74" t="s">
        <v>182</v>
      </c>
      <c r="CC1" s="74" t="s">
        <v>183</v>
      </c>
      <c r="CD1" s="209" t="str">
        <f>Profile!B22</f>
        <v>Grundrechnen 2</v>
      </c>
      <c r="CE1" s="74" t="s">
        <v>201</v>
      </c>
      <c r="CF1" s="74" t="s">
        <v>202</v>
      </c>
      <c r="CG1" s="74" t="s">
        <v>203</v>
      </c>
      <c r="CH1" s="74" t="s">
        <v>366</v>
      </c>
      <c r="CI1" s="74" t="s">
        <v>204</v>
      </c>
      <c r="CJ1" s="74" t="s">
        <v>205</v>
      </c>
      <c r="CK1" s="74" t="s">
        <v>206</v>
      </c>
      <c r="CL1" s="74" t="s">
        <v>396</v>
      </c>
      <c r="CM1" s="209" t="str">
        <f>Profile!B28</f>
        <v>Überschlagen</v>
      </c>
      <c r="CN1" s="74" t="s">
        <v>207</v>
      </c>
      <c r="CO1" s="74" t="s">
        <v>208</v>
      </c>
      <c r="CP1" s="74" t="s">
        <v>367</v>
      </c>
      <c r="CQ1" s="74" t="s">
        <v>368</v>
      </c>
      <c r="CR1" s="74" t="s">
        <v>209</v>
      </c>
      <c r="CS1" s="74" t="s">
        <v>210</v>
      </c>
      <c r="CT1" s="74" t="s">
        <v>211</v>
      </c>
      <c r="CU1" s="74" t="s">
        <v>369</v>
      </c>
      <c r="CV1" s="74" t="s">
        <v>212</v>
      </c>
      <c r="CW1" s="74" t="s">
        <v>213</v>
      </c>
      <c r="CX1" s="74" t="s">
        <v>214</v>
      </c>
      <c r="CY1" s="74" t="s">
        <v>215</v>
      </c>
      <c r="CZ1" s="74" t="s">
        <v>370</v>
      </c>
      <c r="DA1" s="178" t="str">
        <f>Profile!B31</f>
        <v>Maße</v>
      </c>
      <c r="DB1" s="74" t="s">
        <v>216</v>
      </c>
      <c r="DC1" s="74" t="s">
        <v>217</v>
      </c>
      <c r="DD1" s="74" t="s">
        <v>218</v>
      </c>
      <c r="DE1" s="74" t="s">
        <v>220</v>
      </c>
      <c r="DF1" s="74" t="s">
        <v>219</v>
      </c>
      <c r="DG1" s="178" t="str">
        <f>Profile!B36</f>
        <v>Dreisatz</v>
      </c>
      <c r="DH1" s="74" t="s">
        <v>221</v>
      </c>
      <c r="DI1" s="74" t="s">
        <v>371</v>
      </c>
      <c r="DJ1" s="74" t="s">
        <v>397</v>
      </c>
      <c r="DK1" s="74" t="s">
        <v>222</v>
      </c>
      <c r="DL1" s="74" t="s">
        <v>372</v>
      </c>
      <c r="DM1" s="74" t="s">
        <v>223</v>
      </c>
      <c r="DN1" s="74" t="s">
        <v>224</v>
      </c>
      <c r="DO1" s="178" t="str">
        <f>Profile!B39</f>
        <v>Prozente</v>
      </c>
      <c r="DP1" s="74" t="s">
        <v>225</v>
      </c>
      <c r="DQ1" s="74" t="s">
        <v>374</v>
      </c>
      <c r="DR1" s="74" t="s">
        <v>375</v>
      </c>
      <c r="DS1" s="74" t="s">
        <v>226</v>
      </c>
      <c r="DT1" s="74" t="s">
        <v>227</v>
      </c>
      <c r="DU1" s="74" t="s">
        <v>96</v>
      </c>
      <c r="DV1" s="74" t="s">
        <v>97</v>
      </c>
      <c r="DW1" s="74" t="s">
        <v>98</v>
      </c>
      <c r="DX1" s="209" t="str">
        <f>Profile!B43</f>
        <v>Geometrie 1 + 2</v>
      </c>
      <c r="DY1" s="74" t="s">
        <v>99</v>
      </c>
      <c r="DZ1" s="74" t="s">
        <v>376</v>
      </c>
      <c r="EA1" s="74" t="s">
        <v>378</v>
      </c>
      <c r="EB1" s="74" t="s">
        <v>377</v>
      </c>
      <c r="EC1" s="74" t="s">
        <v>100</v>
      </c>
      <c r="ED1" s="74" t="s">
        <v>101</v>
      </c>
      <c r="EE1" s="74" t="s">
        <v>228</v>
      </c>
      <c r="EF1" s="74" t="s">
        <v>229</v>
      </c>
      <c r="EG1" s="74" t="s">
        <v>231</v>
      </c>
      <c r="EH1" s="74" t="s">
        <v>230</v>
      </c>
      <c r="EI1" s="178" t="str">
        <f>Profile!B49</f>
        <v>räuml. Vorstellung 1 + 2</v>
      </c>
      <c r="EJ1" s="74" t="s">
        <v>473</v>
      </c>
      <c r="EK1" s="74" t="s">
        <v>474</v>
      </c>
      <c r="EL1" s="74" t="s">
        <v>475</v>
      </c>
      <c r="EM1" s="74" t="s">
        <v>476</v>
      </c>
      <c r="EN1" s="74" t="s">
        <v>477</v>
      </c>
      <c r="EO1" s="74" t="s">
        <v>478</v>
      </c>
      <c r="EP1" s="229" t="s">
        <v>303</v>
      </c>
      <c r="EQ1" s="229" t="s">
        <v>304</v>
      </c>
      <c r="ER1" s="178" t="str">
        <f>Profile!B53</f>
        <v>Diagramme</v>
      </c>
      <c r="ES1" s="227"/>
      <c r="ET1" s="227"/>
      <c r="EU1" s="227"/>
      <c r="EV1" s="228" t="str">
        <f>Profile!B3</f>
        <v xml:space="preserve">Addition /Subtraktion </v>
      </c>
      <c r="EW1" s="228" t="str">
        <f>Profile!B4</f>
        <v>Multiplikation Division</v>
      </c>
      <c r="EX1" s="228" t="str">
        <f>Profile!B5</f>
        <v>Rechengesetze</v>
      </c>
      <c r="EY1" s="228" t="str">
        <f>Profile!B6</f>
        <v>Vertauschungsgesetz</v>
      </c>
      <c r="EZ1" s="228" t="str">
        <f>Profile!B7</f>
        <v>schriftl. Multiplikation/Division</v>
      </c>
      <c r="FA1" s="228" t="str">
        <f>Profile!B9</f>
        <v>1 x 1</v>
      </c>
      <c r="FB1" s="228" t="str">
        <f>Profile!B11</f>
        <v>natürliche Zahlen schreiben</v>
      </c>
      <c r="FC1" s="228" t="str">
        <f>Profile!B12</f>
        <v>Dezimalzahlen schreiben</v>
      </c>
      <c r="FD1" s="228" t="str">
        <f>Profile!B13</f>
        <v>1000. Trennzeichen</v>
      </c>
      <c r="FE1" s="228" t="str">
        <f>Profile!B15</f>
        <v>ganze Zahlen einordnen</v>
      </c>
      <c r="FF1" s="228" t="str">
        <f>Profile!B16</f>
        <v>negative Zahlen einordnen</v>
      </c>
      <c r="FG1" s="228" t="str">
        <f>Profile!B17</f>
        <v>Dezimalzahlen einordnen</v>
      </c>
      <c r="FH1" s="228" t="str">
        <f>Profile!B18</f>
        <v>Addition von Dezimalzahlen</v>
      </c>
      <c r="FI1" s="228" t="str">
        <f>Profile!B20</f>
        <v xml:space="preserve">Brüche Basis </v>
      </c>
      <c r="FJ1" s="228" t="str">
        <f>Profile!B21</f>
        <v>Brüche Regeln</v>
      </c>
      <c r="FK1" s="228" t="str">
        <f>Profile!B23</f>
        <v>Potenzen</v>
      </c>
      <c r="FL1" s="228" t="str">
        <f>Profile!B24</f>
        <v>Wurzeln</v>
      </c>
      <c r="FM1" s="228" t="str">
        <f>Profile!B25</f>
        <v>10er Potenzen</v>
      </c>
      <c r="FN1" s="228" t="str">
        <f>Profile!B26</f>
        <v>negative Zahlen Regeln</v>
      </c>
      <c r="FO1" s="228" t="str">
        <f>Profile!B27</f>
        <v>Rechnen mit Variablen</v>
      </c>
      <c r="FP1" s="228" t="str">
        <f>Profile!B29</f>
        <v>Überschlagsrechnen</v>
      </c>
      <c r="FQ1" s="228" t="str">
        <f>Profile!B30</f>
        <v>Runden</v>
      </c>
      <c r="FR1" s="228" t="str">
        <f>Profile!B32</f>
        <v>Zeitmaße</v>
      </c>
      <c r="FS1" s="228" t="str">
        <f>Profile!B33</f>
        <v>Längenmaße</v>
      </c>
      <c r="FT1" s="228" t="str">
        <f>Profile!B34</f>
        <v>Flächenmaße</v>
      </c>
      <c r="FU1" s="228" t="str">
        <f>Profile!B35</f>
        <v>Raum/Gewichtsmaße</v>
      </c>
      <c r="FV1" s="228" t="str">
        <f>Profile!B37</f>
        <v xml:space="preserve">Dreisatz proportional </v>
      </c>
      <c r="FW1" s="228" t="str">
        <f>Profile!B38</f>
        <v>Dreisatz antiproportional</v>
      </c>
      <c r="FX1" s="228" t="str">
        <f>Profile!B40</f>
        <v>Grundvorstellungen</v>
      </c>
      <c r="FY1" s="228" t="str">
        <f>Profile!B41</f>
        <v xml:space="preserve">Prozentwert </v>
      </c>
      <c r="FZ1" s="228" t="str">
        <f>Profile!B42</f>
        <v>Prozentsatz/ Grundwert</v>
      </c>
      <c r="GA1" s="228" t="str">
        <f>Profile!B44</f>
        <v>Fläche + Umfang Rechteck</v>
      </c>
      <c r="GB1" s="228" t="str">
        <f>Profile!B45</f>
        <v>Fläche Dreieck</v>
      </c>
      <c r="GC1" s="228" t="str">
        <f>Profile!B46</f>
        <v xml:space="preserve">Volumen Quader </v>
      </c>
      <c r="GD1" s="228" t="str">
        <f>Profile!B47</f>
        <v>Fläche + Umfang Kreis</v>
      </c>
      <c r="GE1" s="228" t="str">
        <f>Profile!B48</f>
        <v>Volumen Zylinder</v>
      </c>
      <c r="GF1" s="228" t="str">
        <f>Profile!B50</f>
        <v>Koordinatensystem</v>
      </c>
      <c r="GG1" s="228" t="str">
        <f>Profile!B51</f>
        <v>räuml. Vorstellung</v>
      </c>
      <c r="GH1" s="228" t="str">
        <f>Profile!B52</f>
        <v>Ansichten erkennen</v>
      </c>
      <c r="GI1" s="228" t="str">
        <f>Profile!B54</f>
        <v>Diagramme interpretieren</v>
      </c>
      <c r="GJ1" s="229"/>
      <c r="GK1" s="229"/>
      <c r="GL1" s="229"/>
      <c r="GM1" s="229"/>
      <c r="GN1" s="229"/>
      <c r="GO1" s="229"/>
      <c r="GP1" s="229"/>
      <c r="GQ1" s="229"/>
      <c r="GR1" s="229"/>
      <c r="GS1" s="229"/>
      <c r="GT1" s="229"/>
      <c r="GU1" s="229"/>
      <c r="GV1" s="229"/>
      <c r="GW1" s="229"/>
      <c r="GX1" s="229"/>
      <c r="GY1" s="229"/>
      <c r="GZ1" s="229"/>
      <c r="HA1" s="229"/>
      <c r="HB1" s="229"/>
      <c r="HC1" s="229"/>
      <c r="HD1" s="229"/>
      <c r="HE1" s="229"/>
      <c r="HF1" s="229"/>
      <c r="HG1" s="229"/>
      <c r="HH1" s="229"/>
      <c r="HI1" s="229"/>
      <c r="HJ1" s="229"/>
      <c r="HK1" s="229"/>
      <c r="HL1" s="229"/>
      <c r="HM1" s="229"/>
      <c r="HN1" s="229"/>
      <c r="HO1" s="229"/>
      <c r="HP1" s="229"/>
      <c r="HQ1" s="229"/>
      <c r="HR1" s="229"/>
      <c r="HS1" s="229"/>
      <c r="HT1" s="229"/>
      <c r="HU1" s="229"/>
      <c r="HV1" s="229"/>
      <c r="HW1" s="229"/>
      <c r="HX1" s="229"/>
      <c r="HY1" s="229"/>
      <c r="HZ1" s="229"/>
      <c r="IA1" s="229"/>
      <c r="IB1" s="229"/>
      <c r="IC1" s="229"/>
      <c r="ID1" s="229"/>
      <c r="IE1" s="229"/>
      <c r="IF1" s="229"/>
      <c r="IG1" s="229"/>
      <c r="IH1" s="229"/>
      <c r="II1" s="229"/>
      <c r="IJ1" s="229"/>
      <c r="IK1" s="229"/>
    </row>
    <row r="2" spans="1:245" s="7" customFormat="1" ht="14.25" hidden="1" customHeight="1" thickBot="1" x14ac:dyDescent="0.25">
      <c r="B2" s="134" t="s">
        <v>11</v>
      </c>
      <c r="C2" s="134"/>
      <c r="D2" s="8">
        <v>1</v>
      </c>
      <c r="E2" s="7">
        <v>1</v>
      </c>
      <c r="F2" s="7">
        <v>1</v>
      </c>
      <c r="G2" s="7">
        <v>1</v>
      </c>
      <c r="H2" s="7">
        <v>1</v>
      </c>
      <c r="I2" s="7">
        <v>1</v>
      </c>
      <c r="J2" s="7">
        <v>1</v>
      </c>
      <c r="K2" s="7">
        <v>1</v>
      </c>
      <c r="L2" s="7">
        <v>1</v>
      </c>
      <c r="M2" s="7">
        <v>1</v>
      </c>
      <c r="R2" s="9"/>
      <c r="S2" s="8">
        <v>1</v>
      </c>
      <c r="T2" s="7">
        <v>1</v>
      </c>
      <c r="U2" s="7">
        <v>1</v>
      </c>
      <c r="V2" s="7">
        <v>1</v>
      </c>
      <c r="W2" s="7">
        <v>1</v>
      </c>
      <c r="X2" s="7">
        <v>1</v>
      </c>
      <c r="Y2" s="7">
        <v>1</v>
      </c>
      <c r="Z2" s="7">
        <v>1</v>
      </c>
      <c r="AA2" s="7">
        <v>1</v>
      </c>
      <c r="AB2" s="7">
        <v>1</v>
      </c>
      <c r="AC2" s="9"/>
      <c r="AD2" s="8">
        <v>9</v>
      </c>
      <c r="AE2" s="8">
        <v>10</v>
      </c>
      <c r="AF2" s="8"/>
      <c r="AG2" s="8">
        <v>3</v>
      </c>
      <c r="AH2" s="8">
        <v>3</v>
      </c>
      <c r="AI2" s="8">
        <v>3</v>
      </c>
      <c r="AJ2" s="8"/>
      <c r="AK2" s="8"/>
      <c r="AL2" s="8">
        <v>4</v>
      </c>
      <c r="AM2" s="8"/>
      <c r="AN2" s="8">
        <v>8</v>
      </c>
      <c r="AO2" s="8"/>
      <c r="AP2" s="8"/>
      <c r="AQ2" s="8"/>
      <c r="AR2" s="8"/>
      <c r="AS2" s="10"/>
      <c r="AT2" s="8">
        <v>7</v>
      </c>
      <c r="AU2" s="8"/>
      <c r="AV2" s="8">
        <v>8</v>
      </c>
      <c r="AW2" s="8">
        <v>8</v>
      </c>
      <c r="AX2" s="8">
        <v>8</v>
      </c>
      <c r="AY2" s="8">
        <v>9</v>
      </c>
      <c r="AZ2" s="8">
        <v>10</v>
      </c>
      <c r="BA2" s="8"/>
      <c r="BB2" s="8"/>
      <c r="BC2" s="8">
        <v>6</v>
      </c>
      <c r="BD2" s="8"/>
      <c r="BE2" s="8"/>
      <c r="BF2" s="8"/>
      <c r="BG2" s="10"/>
      <c r="BH2" s="8"/>
      <c r="BI2" s="8"/>
      <c r="BJ2" s="8"/>
      <c r="BK2" s="8"/>
      <c r="BL2" s="8"/>
      <c r="BM2" s="8"/>
      <c r="BN2" s="8"/>
      <c r="BO2" s="10"/>
      <c r="BP2" s="8">
        <v>11</v>
      </c>
      <c r="BQ2" s="8"/>
      <c r="BR2" s="8"/>
      <c r="BS2" s="8"/>
      <c r="BT2" s="8"/>
      <c r="BU2" s="8"/>
      <c r="BV2" s="8">
        <v>11</v>
      </c>
      <c r="BW2" s="8">
        <v>12</v>
      </c>
      <c r="BX2" s="8">
        <v>12</v>
      </c>
      <c r="BY2" s="8"/>
      <c r="BZ2" s="8"/>
      <c r="CA2" s="8">
        <v>12</v>
      </c>
      <c r="CB2" s="8">
        <v>12</v>
      </c>
      <c r="CC2" s="8">
        <v>12</v>
      </c>
      <c r="CD2" s="10"/>
      <c r="CE2" s="8"/>
      <c r="CF2" s="8"/>
      <c r="CG2" s="8"/>
      <c r="CH2" s="8"/>
      <c r="CI2" s="8"/>
      <c r="CJ2" s="8"/>
      <c r="CK2" s="8"/>
      <c r="CL2" s="8"/>
      <c r="CM2" s="10"/>
      <c r="CN2" s="8">
        <v>14</v>
      </c>
      <c r="CO2" s="8">
        <v>14</v>
      </c>
      <c r="CP2" s="8">
        <v>14</v>
      </c>
      <c r="CQ2" s="8">
        <v>15</v>
      </c>
      <c r="CR2" s="8"/>
      <c r="CS2" s="8"/>
      <c r="CT2" s="8"/>
      <c r="CU2" s="8"/>
      <c r="CV2" s="8">
        <v>15</v>
      </c>
      <c r="CW2" s="8">
        <v>15</v>
      </c>
      <c r="CX2" s="8"/>
      <c r="CY2" s="8">
        <v>16</v>
      </c>
      <c r="CZ2" s="8">
        <v>16</v>
      </c>
      <c r="DA2" s="10"/>
      <c r="DB2" s="8"/>
      <c r="DC2" s="8"/>
      <c r="DD2" s="8"/>
      <c r="DE2" s="8"/>
      <c r="DF2" s="8"/>
      <c r="DG2" s="9"/>
      <c r="DH2" s="8">
        <v>19</v>
      </c>
      <c r="DI2" s="8">
        <v>20</v>
      </c>
      <c r="DJ2" s="8"/>
      <c r="DK2" s="8">
        <v>21</v>
      </c>
      <c r="DL2" s="8"/>
      <c r="DM2" s="8">
        <v>19</v>
      </c>
      <c r="DN2" s="8">
        <v>20</v>
      </c>
      <c r="DO2" s="10"/>
      <c r="DP2" s="113"/>
      <c r="DQ2" s="8">
        <v>22</v>
      </c>
      <c r="DR2" s="8">
        <v>23</v>
      </c>
      <c r="DS2" s="8">
        <v>24</v>
      </c>
      <c r="DT2" s="8">
        <v>27</v>
      </c>
      <c r="DU2" s="8">
        <v>25</v>
      </c>
      <c r="DV2" s="8">
        <v>31</v>
      </c>
      <c r="DW2" s="8">
        <v>22</v>
      </c>
      <c r="DX2" s="10"/>
      <c r="DY2" s="8">
        <v>32</v>
      </c>
      <c r="DZ2" s="8">
        <v>32</v>
      </c>
      <c r="EA2" s="8">
        <v>33</v>
      </c>
      <c r="EB2" s="8">
        <v>33</v>
      </c>
      <c r="EC2" s="8">
        <v>33</v>
      </c>
      <c r="ED2" s="8"/>
      <c r="EE2" s="8"/>
      <c r="EF2" s="8">
        <v>33</v>
      </c>
      <c r="EG2" s="8">
        <v>33</v>
      </c>
      <c r="EH2" s="8">
        <v>33</v>
      </c>
      <c r="EI2" s="10"/>
      <c r="EJ2" s="8">
        <v>32</v>
      </c>
      <c r="EK2" s="8">
        <v>32</v>
      </c>
      <c r="EL2" s="8">
        <v>32</v>
      </c>
      <c r="EM2" s="8">
        <v>32</v>
      </c>
      <c r="EN2" s="8">
        <v>32</v>
      </c>
      <c r="EO2" s="8">
        <v>32</v>
      </c>
      <c r="EP2" s="8">
        <v>32</v>
      </c>
      <c r="EQ2" s="8">
        <v>32</v>
      </c>
      <c r="ER2" s="10"/>
      <c r="ES2" s="8"/>
      <c r="ET2" s="8"/>
      <c r="EU2" s="8"/>
      <c r="EV2" s="7">
        <v>1</v>
      </c>
      <c r="EW2" s="7">
        <v>2</v>
      </c>
      <c r="EX2" s="7">
        <v>3</v>
      </c>
      <c r="EY2" s="7">
        <v>4</v>
      </c>
      <c r="EZ2" s="7">
        <v>5</v>
      </c>
      <c r="FA2" s="7">
        <v>6</v>
      </c>
      <c r="FB2" s="7">
        <v>7</v>
      </c>
      <c r="FC2" s="7">
        <v>8</v>
      </c>
      <c r="FD2" s="7">
        <v>9</v>
      </c>
      <c r="FE2" s="7">
        <v>10</v>
      </c>
      <c r="FF2" s="7">
        <v>11</v>
      </c>
      <c r="FG2" s="7">
        <v>12</v>
      </c>
      <c r="FH2" s="7">
        <v>13</v>
      </c>
      <c r="FQ2" s="7">
        <v>14</v>
      </c>
      <c r="FR2" s="7">
        <v>15</v>
      </c>
      <c r="FT2" s="7">
        <v>16</v>
      </c>
      <c r="FU2" s="7">
        <v>17</v>
      </c>
      <c r="FV2" s="7">
        <v>18</v>
      </c>
      <c r="FX2" s="7">
        <v>19</v>
      </c>
      <c r="FY2" s="7">
        <v>20</v>
      </c>
      <c r="FZ2" s="7">
        <v>21</v>
      </c>
      <c r="GA2" s="7">
        <v>22</v>
      </c>
      <c r="GB2" s="7">
        <v>23</v>
      </c>
      <c r="GC2" s="7">
        <v>24</v>
      </c>
      <c r="GD2" s="7">
        <v>25</v>
      </c>
      <c r="GE2" s="7">
        <v>26</v>
      </c>
      <c r="GF2" s="7">
        <v>27</v>
      </c>
      <c r="GG2" s="7">
        <v>28</v>
      </c>
      <c r="GH2" s="7">
        <v>29</v>
      </c>
      <c r="GI2" s="7">
        <v>30</v>
      </c>
    </row>
    <row r="3" spans="1:245" s="5" customFormat="1" ht="12.75" customHeight="1" thickBot="1" x14ac:dyDescent="0.25">
      <c r="A3" s="115"/>
      <c r="B3" s="135" t="s">
        <v>141</v>
      </c>
      <c r="C3" s="143"/>
      <c r="D3" s="367">
        <v>9</v>
      </c>
      <c r="E3" s="5">
        <v>31</v>
      </c>
      <c r="F3" s="5">
        <v>102</v>
      </c>
      <c r="G3" s="5">
        <v>5</v>
      </c>
      <c r="H3" s="5">
        <v>17</v>
      </c>
      <c r="I3" s="5">
        <v>198</v>
      </c>
      <c r="J3" s="5">
        <v>15</v>
      </c>
      <c r="K3" s="5">
        <v>5</v>
      </c>
      <c r="L3" s="5">
        <v>14</v>
      </c>
      <c r="M3" s="5">
        <v>4</v>
      </c>
      <c r="N3" s="5">
        <v>207</v>
      </c>
      <c r="O3" s="5">
        <v>700</v>
      </c>
      <c r="P3" s="5">
        <v>8648</v>
      </c>
      <c r="Q3" s="5">
        <v>5816</v>
      </c>
      <c r="R3" s="6"/>
      <c r="S3" s="367">
        <v>21</v>
      </c>
      <c r="T3" s="5">
        <v>32</v>
      </c>
      <c r="U3" s="5">
        <v>63</v>
      </c>
      <c r="V3" s="5">
        <v>45</v>
      </c>
      <c r="W3" s="5">
        <v>42</v>
      </c>
      <c r="X3" s="5">
        <v>90</v>
      </c>
      <c r="Y3" s="5">
        <v>91</v>
      </c>
      <c r="Z3" s="5">
        <v>225</v>
      </c>
      <c r="AA3" s="5">
        <v>112</v>
      </c>
      <c r="AB3" s="5">
        <v>171</v>
      </c>
      <c r="AC3" s="6"/>
      <c r="AD3" s="5">
        <v>14</v>
      </c>
      <c r="AE3" s="5">
        <v>34</v>
      </c>
      <c r="AF3" s="5">
        <v>160</v>
      </c>
      <c r="AG3" s="5">
        <v>274</v>
      </c>
      <c r="AH3" s="5">
        <v>3216</v>
      </c>
      <c r="AI3" s="141">
        <v>50408</v>
      </c>
      <c r="AJ3" s="141">
        <v>620000</v>
      </c>
      <c r="AK3" s="141">
        <v>12734000</v>
      </c>
      <c r="AL3" s="536">
        <v>200.005</v>
      </c>
      <c r="AM3" s="537">
        <v>4.09</v>
      </c>
      <c r="AN3" s="141" t="s">
        <v>394</v>
      </c>
      <c r="AO3" s="141">
        <v>7930</v>
      </c>
      <c r="AP3" s="141">
        <v>3002000</v>
      </c>
      <c r="AQ3" s="141">
        <v>4380400</v>
      </c>
      <c r="AR3" s="141">
        <v>1200000</v>
      </c>
      <c r="AS3" s="6"/>
      <c r="AT3" s="115">
        <v>200</v>
      </c>
      <c r="AU3" s="5">
        <v>699</v>
      </c>
      <c r="AV3" s="5">
        <v>29999</v>
      </c>
      <c r="AW3" s="5">
        <v>22</v>
      </c>
      <c r="AX3" s="5">
        <v>-16</v>
      </c>
      <c r="AY3" s="385">
        <v>0.6</v>
      </c>
      <c r="AZ3" s="5">
        <v>1.7</v>
      </c>
      <c r="BA3" s="5" t="s">
        <v>489</v>
      </c>
      <c r="BB3" s="5" t="s">
        <v>490</v>
      </c>
      <c r="BC3" s="5">
        <v>0.8</v>
      </c>
      <c r="BD3" s="5">
        <v>2.4</v>
      </c>
      <c r="BE3" s="5">
        <v>8.73</v>
      </c>
      <c r="BF3" s="5">
        <v>6</v>
      </c>
      <c r="BG3" s="6"/>
      <c r="BH3" s="336" t="s">
        <v>312</v>
      </c>
      <c r="BI3" s="336" t="s">
        <v>485</v>
      </c>
      <c r="BJ3" s="336" t="s">
        <v>313</v>
      </c>
      <c r="BK3" s="336" t="s">
        <v>314</v>
      </c>
      <c r="BL3" s="336" t="s">
        <v>363</v>
      </c>
      <c r="BM3" s="5" t="s">
        <v>421</v>
      </c>
      <c r="BN3" s="336" t="s">
        <v>422</v>
      </c>
      <c r="BO3" s="6"/>
      <c r="BP3" s="5">
        <v>25</v>
      </c>
      <c r="BQ3" s="5">
        <v>1000</v>
      </c>
      <c r="BR3" s="5">
        <v>0.1</v>
      </c>
      <c r="BS3" s="5">
        <v>6</v>
      </c>
      <c r="BT3" s="5">
        <v>10</v>
      </c>
      <c r="BU3" s="5">
        <v>2345.6</v>
      </c>
      <c r="BV3" s="5">
        <v>2.3456000000000001</v>
      </c>
      <c r="BW3" s="5">
        <v>5.8000000000000003E-2</v>
      </c>
      <c r="BX3" s="336">
        <v>-15</v>
      </c>
      <c r="BY3" s="5">
        <v>1</v>
      </c>
      <c r="BZ3" s="5">
        <v>-8</v>
      </c>
      <c r="CA3" s="5">
        <v>4</v>
      </c>
      <c r="CB3" s="5">
        <v>3</v>
      </c>
      <c r="CC3" s="5">
        <v>4</v>
      </c>
      <c r="CD3" s="6"/>
      <c r="CE3" s="5">
        <v>900</v>
      </c>
      <c r="CF3" s="5">
        <v>200</v>
      </c>
      <c r="CG3" s="141">
        <v>12000</v>
      </c>
      <c r="CH3" s="5" t="s">
        <v>315</v>
      </c>
      <c r="CI3" s="5">
        <v>8</v>
      </c>
      <c r="CJ3" s="5">
        <v>5</v>
      </c>
      <c r="CK3" s="5">
        <v>12.79</v>
      </c>
      <c r="CL3" s="5">
        <v>199.52</v>
      </c>
      <c r="CM3" s="6"/>
      <c r="CN3" s="5">
        <v>90</v>
      </c>
      <c r="CO3" s="5">
        <v>180</v>
      </c>
      <c r="CP3" s="5">
        <v>60</v>
      </c>
      <c r="CQ3" s="5">
        <v>50</v>
      </c>
      <c r="CR3" s="5">
        <v>340</v>
      </c>
      <c r="CS3" s="5">
        <v>242</v>
      </c>
      <c r="CT3" s="5">
        <v>7891</v>
      </c>
      <c r="CU3" s="5">
        <v>3</v>
      </c>
      <c r="CV3" s="5">
        <v>400</v>
      </c>
      <c r="CW3" s="141">
        <v>31000</v>
      </c>
      <c r="CX3" s="5">
        <v>3200</v>
      </c>
      <c r="CY3" s="5">
        <v>102</v>
      </c>
      <c r="CZ3" s="5">
        <v>999</v>
      </c>
      <c r="DA3" s="6"/>
      <c r="DB3" s="142">
        <v>2.5</v>
      </c>
      <c r="DD3" s="5">
        <v>1.4</v>
      </c>
      <c r="DE3" s="142" t="s">
        <v>423</v>
      </c>
      <c r="DG3" s="6"/>
      <c r="DH3" s="337">
        <v>0.5</v>
      </c>
      <c r="DI3" s="337">
        <v>0.2</v>
      </c>
      <c r="DJ3" s="337">
        <v>0.36</v>
      </c>
      <c r="DK3" s="374">
        <v>45</v>
      </c>
      <c r="DL3" s="374">
        <v>200</v>
      </c>
      <c r="DM3" s="337">
        <v>0.2</v>
      </c>
      <c r="DN3" s="374">
        <v>30</v>
      </c>
      <c r="DO3" s="6"/>
      <c r="DP3" s="5" t="s">
        <v>316</v>
      </c>
      <c r="DQ3" s="5" t="s">
        <v>317</v>
      </c>
      <c r="DR3" s="5" t="s">
        <v>318</v>
      </c>
      <c r="DS3" s="5" t="s">
        <v>319</v>
      </c>
      <c r="DT3" s="5" t="s">
        <v>320</v>
      </c>
      <c r="DU3" s="142" t="s">
        <v>321</v>
      </c>
      <c r="DV3" s="142" t="s">
        <v>322</v>
      </c>
      <c r="DW3" s="5" t="s">
        <v>373</v>
      </c>
      <c r="DX3" s="6"/>
      <c r="DY3" s="336" t="s">
        <v>379</v>
      </c>
      <c r="DZ3" s="5" t="s">
        <v>424</v>
      </c>
      <c r="EA3" s="336" t="s">
        <v>426</v>
      </c>
      <c r="EB3" s="336" t="s">
        <v>425</v>
      </c>
      <c r="EC3" s="336" t="s">
        <v>380</v>
      </c>
      <c r="ED3" s="336" t="s">
        <v>28</v>
      </c>
      <c r="EE3" s="5" t="s">
        <v>323</v>
      </c>
      <c r="EF3" s="5" t="s">
        <v>324</v>
      </c>
      <c r="EG3" s="5" t="s">
        <v>150</v>
      </c>
      <c r="EH3" s="5" t="s">
        <v>325</v>
      </c>
      <c r="EI3" s="6"/>
      <c r="EJ3" s="5" t="s">
        <v>52</v>
      </c>
      <c r="EK3" s="385">
        <v>4</v>
      </c>
      <c r="EL3" s="338">
        <v>0.34027777777777773</v>
      </c>
      <c r="EM3" s="5" t="s">
        <v>403</v>
      </c>
      <c r="EN3" s="336" t="s">
        <v>326</v>
      </c>
      <c r="EO3" s="336" t="s">
        <v>327</v>
      </c>
      <c r="EP3" s="5">
        <v>2</v>
      </c>
      <c r="EQ3" s="5">
        <v>-2</v>
      </c>
      <c r="ER3" s="6"/>
      <c r="ES3" s="230"/>
      <c r="ET3" s="230"/>
      <c r="EU3" s="230"/>
      <c r="EV3" s="385">
        <f>Profile!C3</f>
        <v>4</v>
      </c>
      <c r="EW3" s="385">
        <f>Profile!C4</f>
        <v>2</v>
      </c>
      <c r="EX3" s="385">
        <f>Profile!C5</f>
        <v>2</v>
      </c>
      <c r="EY3" s="385">
        <f>Profile!C6</f>
        <v>2</v>
      </c>
      <c r="EZ3" s="385">
        <f>Profile!C7</f>
        <v>2</v>
      </c>
      <c r="FA3" s="385">
        <f>Profile!C9</f>
        <v>10</v>
      </c>
      <c r="FB3" s="385">
        <f>Profile!C11</f>
        <v>6</v>
      </c>
      <c r="FC3" s="385">
        <f>Profile!C12</f>
        <v>3</v>
      </c>
      <c r="FD3" s="385">
        <f>Profile!C13</f>
        <v>3</v>
      </c>
      <c r="FE3" s="385">
        <f>Profile!C15</f>
        <v>3</v>
      </c>
      <c r="FF3" s="385">
        <f>Profile!C16</f>
        <v>1</v>
      </c>
      <c r="FG3" s="385">
        <f>Profile!C17</f>
        <v>2</v>
      </c>
      <c r="FH3" s="385">
        <f>Profile!C18</f>
        <v>4</v>
      </c>
      <c r="FI3" s="385">
        <f>Profile!C20</f>
        <v>2</v>
      </c>
      <c r="FJ3" s="385">
        <f>Profile!C21</f>
        <v>5</v>
      </c>
      <c r="FK3" s="5">
        <f>Profile!C23</f>
        <v>2.5</v>
      </c>
      <c r="FL3" s="5">
        <f>Profile!C24</f>
        <v>1.5</v>
      </c>
      <c r="FM3" s="5">
        <f>Profile!C25</f>
        <v>2.5</v>
      </c>
      <c r="FN3" s="5">
        <f>Profile!C26</f>
        <v>3.5</v>
      </c>
      <c r="FO3" s="385">
        <f>Profile!C27</f>
        <v>2</v>
      </c>
      <c r="FP3" s="5">
        <f>Profile!C29</f>
        <v>3.5</v>
      </c>
      <c r="FQ3" s="5">
        <f>Profile!C30</f>
        <v>3.5</v>
      </c>
      <c r="FR3" s="142">
        <f>Profile!C32</f>
        <v>3</v>
      </c>
      <c r="FS3" s="385">
        <f>Profile!C33</f>
        <v>4</v>
      </c>
      <c r="FT3" s="385">
        <f>Profile!C34</f>
        <v>2</v>
      </c>
      <c r="FU3" s="385">
        <f>Profile!C35</f>
        <v>3</v>
      </c>
      <c r="FV3" s="385">
        <f>Profile!C37</f>
        <v>4</v>
      </c>
      <c r="FW3" s="385">
        <f>Profile!C38</f>
        <v>3</v>
      </c>
      <c r="FX3" s="385">
        <f>Profile!C40</f>
        <v>3</v>
      </c>
      <c r="FY3" s="385">
        <f>Profile!C41</f>
        <v>2</v>
      </c>
      <c r="FZ3" s="385">
        <f>Profile!C42</f>
        <v>2</v>
      </c>
      <c r="GA3" s="385">
        <f>Profile!C44</f>
        <v>3</v>
      </c>
      <c r="GB3" s="385">
        <f>Profile!C45</f>
        <v>1</v>
      </c>
      <c r="GC3" s="385">
        <f>Profile!C46</f>
        <v>1</v>
      </c>
      <c r="GD3" s="385">
        <f>Profile!C47</f>
        <v>2</v>
      </c>
      <c r="GE3" s="385">
        <f>Profile!C48</f>
        <v>1</v>
      </c>
      <c r="GF3" s="385">
        <f>Profile!C50</f>
        <v>4</v>
      </c>
      <c r="GG3" s="385">
        <f>Profile!C51</f>
        <v>2</v>
      </c>
      <c r="GH3" s="385">
        <f>Profile!C52</f>
        <v>4</v>
      </c>
      <c r="GI3" s="385">
        <f>Profile!C54</f>
        <v>8</v>
      </c>
      <c r="GK3" s="5">
        <f>SUM(EV3:GJ3)</f>
        <v>122</v>
      </c>
    </row>
    <row r="4" spans="1:245" x14ac:dyDescent="0.25">
      <c r="A4" s="136" t="s">
        <v>62</v>
      </c>
      <c r="B4" s="140">
        <f>Da!C22</f>
        <v>0</v>
      </c>
      <c r="C4" s="37"/>
      <c r="D4" s="587"/>
      <c r="E4" s="587"/>
      <c r="F4" s="587"/>
      <c r="G4" s="587"/>
      <c r="H4" s="587"/>
      <c r="I4" s="587"/>
      <c r="J4" s="587"/>
      <c r="K4" s="587"/>
      <c r="L4" s="587"/>
      <c r="M4" s="587"/>
      <c r="N4" s="587"/>
      <c r="O4" s="587"/>
      <c r="P4" s="587"/>
      <c r="Q4" s="588"/>
      <c r="R4" s="491">
        <f t="shared" ref="R4:R35" si="0">(D4+E4)/2+F4+(G4+H4)/2+I4+J4+K4+L4+M4+N4+O4+P4+Q4</f>
        <v>0</v>
      </c>
      <c r="S4" s="595"/>
      <c r="T4" s="587"/>
      <c r="U4" s="587"/>
      <c r="V4" s="587"/>
      <c r="W4" s="587"/>
      <c r="X4" s="587"/>
      <c r="Y4" s="587"/>
      <c r="Z4" s="587"/>
      <c r="AA4" s="587"/>
      <c r="AB4" s="588"/>
      <c r="AC4" s="29">
        <f>S4+T4+U4+V4+W4+X4+Y4+Z4+AA4+AB4</f>
        <v>0</v>
      </c>
      <c r="AD4" s="595"/>
      <c r="AE4" s="587"/>
      <c r="AF4" s="587"/>
      <c r="AG4" s="587"/>
      <c r="AH4" s="587"/>
      <c r="AI4" s="587"/>
      <c r="AJ4" s="587"/>
      <c r="AK4" s="587"/>
      <c r="AL4" s="587"/>
      <c r="AM4" s="587"/>
      <c r="AN4" s="587"/>
      <c r="AO4" s="587"/>
      <c r="AP4" s="587"/>
      <c r="AQ4" s="587"/>
      <c r="AR4" s="588"/>
      <c r="AS4" s="491">
        <f>(AD4+AE4+AF4+AG4)/2+AH4+AI4+AJ4+AK4+AL4+AM4+AN4+(AO4+AP4)/2+AQ4+AR4</f>
        <v>0</v>
      </c>
      <c r="AT4" s="595"/>
      <c r="AU4" s="587"/>
      <c r="AV4" s="587"/>
      <c r="AW4" s="587"/>
      <c r="AX4" s="587"/>
      <c r="AY4" s="587"/>
      <c r="AZ4" s="587"/>
      <c r="BA4" s="587"/>
      <c r="BB4" s="587"/>
      <c r="BC4" s="587"/>
      <c r="BD4" s="587"/>
      <c r="BE4" s="587"/>
      <c r="BF4" s="588"/>
      <c r="BG4" s="29">
        <f>(AT4+AU4)/2 +AV4+AW4+AX4+(AY4+AZ4+BA4+BB4)/2+BC4+BD4+BE4+BF4</f>
        <v>0</v>
      </c>
      <c r="BH4" s="595"/>
      <c r="BI4" s="587"/>
      <c r="BJ4" s="587"/>
      <c r="BK4" s="587"/>
      <c r="BL4" s="587"/>
      <c r="BM4" s="587"/>
      <c r="BN4" s="588"/>
      <c r="BO4" s="384">
        <f>SUM(BH4:BN4)</f>
        <v>0</v>
      </c>
      <c r="BP4" s="608"/>
      <c r="BQ4" s="609"/>
      <c r="BR4" s="609"/>
      <c r="BS4" s="609"/>
      <c r="BT4" s="609"/>
      <c r="BU4" s="609"/>
      <c r="BV4" s="609"/>
      <c r="BW4" s="609"/>
      <c r="BX4" s="609"/>
      <c r="BY4" s="609"/>
      <c r="BZ4" s="609"/>
      <c r="CA4" s="609"/>
      <c r="CB4" s="609"/>
      <c r="CC4" s="610"/>
      <c r="CD4" s="491">
        <f>(BP4/2)+BQ4+BR4+(BS4/2)+BT4+(BU4/2)+BV4+BW4+BX4/2+BY4+BZ4+CA4+CB4+CC4</f>
        <v>0</v>
      </c>
      <c r="CE4" s="595"/>
      <c r="CF4" s="587"/>
      <c r="CG4" s="587"/>
      <c r="CH4" s="587"/>
      <c r="CI4" s="587"/>
      <c r="CJ4" s="587"/>
      <c r="CK4" s="587"/>
      <c r="CL4" s="588"/>
      <c r="CM4" s="490">
        <f>CE4/2+CF4+CG4+CH4+CI4/2+CJ4+CK4+CL4</f>
        <v>0</v>
      </c>
      <c r="CN4" s="608"/>
      <c r="CO4" s="609"/>
      <c r="CP4" s="609"/>
      <c r="CQ4" s="609"/>
      <c r="CR4" s="609"/>
      <c r="CS4" s="609"/>
      <c r="CT4" s="609"/>
      <c r="CU4" s="609"/>
      <c r="CV4" s="609"/>
      <c r="CW4" s="609"/>
      <c r="CX4" s="609"/>
      <c r="CY4" s="609"/>
      <c r="CZ4" s="610"/>
      <c r="DA4" s="441">
        <f>(CN4+CO4)/2 +CP4+CQ4+CR4+CS4+CT4+CU4+CV4+CW4+CX4+CY4+CZ4</f>
        <v>0</v>
      </c>
      <c r="DB4" s="608"/>
      <c r="DC4" s="609"/>
      <c r="DD4" s="609"/>
      <c r="DE4" s="609"/>
      <c r="DF4" s="610"/>
      <c r="DG4" s="492">
        <f>DB4*2+DC4+DD4+DE4*2+DF4</f>
        <v>0</v>
      </c>
      <c r="DH4" s="608"/>
      <c r="DI4" s="609"/>
      <c r="DJ4" s="609"/>
      <c r="DK4" s="609"/>
      <c r="DL4" s="609"/>
      <c r="DM4" s="609"/>
      <c r="DN4" s="610"/>
      <c r="DO4" s="33">
        <f t="shared" ref="DO4:DO35" si="1">SUM(DH4:DN4)</f>
        <v>0</v>
      </c>
      <c r="DP4" s="608"/>
      <c r="DQ4" s="609"/>
      <c r="DR4" s="609"/>
      <c r="DS4" s="609"/>
      <c r="DT4" s="609"/>
      <c r="DU4" s="609"/>
      <c r="DV4" s="609"/>
      <c r="DW4" s="610"/>
      <c r="DX4" s="33">
        <f>SUM(DP4:DW4)</f>
        <v>0</v>
      </c>
      <c r="DY4" s="608"/>
      <c r="DZ4" s="609"/>
      <c r="EA4" s="609"/>
      <c r="EB4" s="609"/>
      <c r="EC4" s="609"/>
      <c r="ED4" s="609"/>
      <c r="EE4" s="609"/>
      <c r="EF4" s="609"/>
      <c r="EG4" s="609"/>
      <c r="EH4" s="610"/>
      <c r="EI4" s="441">
        <f>SUM(DY4:EH4)</f>
        <v>0</v>
      </c>
      <c r="EJ4" s="608"/>
      <c r="EK4" s="609"/>
      <c r="EL4" s="609"/>
      <c r="EM4" s="609"/>
      <c r="EN4" s="609"/>
      <c r="EO4" s="609"/>
      <c r="EP4" s="609"/>
      <c r="EQ4" s="610"/>
      <c r="ER4" s="437">
        <f t="shared" ref="ER4:ER35" si="2">SUM(EJ4:EQ4)</f>
        <v>0</v>
      </c>
      <c r="ES4" s="375">
        <f t="shared" ref="ES4:ES35" si="3">R4+AC4+AS4+BG4+CD4+BO4+CM4+DA4+DG4+DO4+DX4+EI4+ER4</f>
        <v>0</v>
      </c>
      <c r="EV4" s="343">
        <f t="shared" ref="EV4:EV35" si="4">(D4+E4)/2+F4+(G4+H4)/2+I4</f>
        <v>0</v>
      </c>
      <c r="EW4" s="343">
        <f t="shared" ref="EW4:EW35" si="5">J4+K4</f>
        <v>0</v>
      </c>
      <c r="EX4" s="343">
        <f t="shared" ref="EX4:EX35" si="6">L4+M4</f>
        <v>0</v>
      </c>
      <c r="EY4" s="343">
        <f t="shared" ref="EY4:EY35" si="7">N4+O4</f>
        <v>0</v>
      </c>
      <c r="EZ4" s="343">
        <f t="shared" ref="EZ4:EZ35" si="8">P4+Q4</f>
        <v>0</v>
      </c>
      <c r="FA4" s="343">
        <f t="shared" ref="FA4:FA35" si="9">AC4</f>
        <v>0</v>
      </c>
      <c r="FB4" s="343">
        <f>(AD4+AE4+AF4+AG4)/2+AH4+AI4+AJ4+AK4</f>
        <v>0</v>
      </c>
      <c r="FC4" s="343">
        <f t="shared" ref="FC4:FC35" si="10">AL4+AM4+AN4</f>
        <v>0</v>
      </c>
      <c r="FD4" s="343">
        <f t="shared" ref="FD4:FD35" si="11">(AO4+AP4)/2+AQ4+AR4</f>
        <v>0</v>
      </c>
      <c r="FE4" s="343">
        <f t="shared" ref="FE4:FE35" si="12">AT4+AV4+AW4</f>
        <v>0</v>
      </c>
      <c r="FF4" s="343">
        <f t="shared" ref="FF4:FF35" si="13">AX4</f>
        <v>0</v>
      </c>
      <c r="FG4" s="343">
        <f>(AY4+AZ4+BA4+BB4)/2</f>
        <v>0</v>
      </c>
      <c r="FH4" s="343">
        <f t="shared" ref="FH4:FH35" si="14">BC4+BD4+BE4+BF4</f>
        <v>0</v>
      </c>
      <c r="FI4" s="343">
        <f t="shared" ref="FI4:FI35" si="15">BH4+BI4</f>
        <v>0</v>
      </c>
      <c r="FJ4" s="343">
        <f>BJ4+BK4+BL4+BM4+BN4</f>
        <v>0</v>
      </c>
      <c r="FK4" s="343">
        <f t="shared" ref="FK4:FK35" si="16">BP4/2+BQ4+BR4</f>
        <v>0</v>
      </c>
      <c r="FL4" s="343">
        <f t="shared" ref="FL4:FL35" si="17">BS4/2+BT4</f>
        <v>0</v>
      </c>
      <c r="FM4" s="343">
        <f t="shared" ref="FM4:FM35" si="18">BU4/2+BV4+BW4</f>
        <v>0</v>
      </c>
      <c r="FN4" s="343">
        <f t="shared" ref="FN4:FN35" si="19">BX4/2+BY4+BZ4+CA4</f>
        <v>0</v>
      </c>
      <c r="FO4" s="343">
        <f t="shared" ref="FO4:FO35" si="20">CB4+CC4</f>
        <v>0</v>
      </c>
      <c r="FP4" s="343">
        <f t="shared" ref="FP4:FP35" si="21">CE4/2+CF4+CG4+CH4</f>
        <v>0</v>
      </c>
      <c r="FQ4" s="343">
        <f t="shared" ref="FQ4:FQ35" si="22">CI4/2+CJ4+CK4+CL4</f>
        <v>0</v>
      </c>
      <c r="FR4" s="343">
        <f t="shared" ref="FR4:FR35" si="23">(CN4+CO4)/2+CP4+CQ4</f>
        <v>0</v>
      </c>
      <c r="FS4" s="343">
        <f t="shared" ref="FS4:FS35" si="24">CR4+CS4+CT4+CU4</f>
        <v>0</v>
      </c>
      <c r="FT4" s="343">
        <f t="shared" ref="FT4:FT35" si="25">CV4+CW4</f>
        <v>0</v>
      </c>
      <c r="FU4" s="343">
        <f t="shared" ref="FU4:FU35" si="26">CX4+CY4+CZ4</f>
        <v>0</v>
      </c>
      <c r="FV4" s="343">
        <f>DB4*2+DC4+DD4</f>
        <v>0</v>
      </c>
      <c r="FW4" s="343">
        <f>DE4*2+DF4</f>
        <v>0</v>
      </c>
      <c r="FX4" s="343">
        <f>DH4+DI4+DJ4</f>
        <v>0</v>
      </c>
      <c r="FY4" s="343">
        <f>DK4+DL4</f>
        <v>0</v>
      </c>
      <c r="FZ4" s="343">
        <f>DM4+DN4</f>
        <v>0</v>
      </c>
      <c r="GA4" s="343">
        <f>DP4+DQ4+DR4</f>
        <v>0</v>
      </c>
      <c r="GB4" s="343">
        <f>DS4</f>
        <v>0</v>
      </c>
      <c r="GC4" s="343">
        <f>DT4</f>
        <v>0</v>
      </c>
      <c r="GD4" s="343">
        <f>DU4+DV4</f>
        <v>0</v>
      </c>
      <c r="GE4" s="343">
        <f>DW4</f>
        <v>0</v>
      </c>
      <c r="GF4" s="343">
        <f>DY4+DZ4+EA4+EB4</f>
        <v>0</v>
      </c>
      <c r="GG4" s="343">
        <f>EC4+ED4</f>
        <v>0</v>
      </c>
      <c r="GH4" s="343">
        <f>EE4+EF4+EG4+EH4</f>
        <v>0</v>
      </c>
      <c r="GI4" s="343">
        <f>ER4</f>
        <v>0</v>
      </c>
      <c r="GK4" s="375">
        <f>SUM(EV4:GJ4)</f>
        <v>0</v>
      </c>
      <c r="GL4" s="375"/>
    </row>
    <row r="5" spans="1:245" x14ac:dyDescent="0.25">
      <c r="A5" s="136" t="s">
        <v>63</v>
      </c>
      <c r="B5" s="129">
        <f>Da!C23</f>
        <v>0</v>
      </c>
      <c r="C5" s="37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90"/>
      <c r="R5" s="491">
        <f t="shared" si="0"/>
        <v>0</v>
      </c>
      <c r="S5" s="596"/>
      <c r="T5" s="589"/>
      <c r="U5" s="589"/>
      <c r="V5" s="589"/>
      <c r="W5" s="589"/>
      <c r="X5" s="589"/>
      <c r="Y5" s="589"/>
      <c r="Z5" s="589"/>
      <c r="AA5" s="589"/>
      <c r="AB5" s="590"/>
      <c r="AC5" s="29">
        <f t="shared" ref="AC5:AC35" si="27">S5+T5+U5+V5+W5+X5+Y5+Z5+AA5+AB5</f>
        <v>0</v>
      </c>
      <c r="AD5" s="596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90"/>
      <c r="AS5" s="491">
        <f t="shared" ref="AS5:AS35" si="28">(AD5+AE5+AF5+AG5)/2+AH5+AI5+AJ5+AK5+AL5+AM5+AN5+(AO5+AP5)/2+AQ5+AR5</f>
        <v>0</v>
      </c>
      <c r="AT5" s="596"/>
      <c r="AU5" s="589"/>
      <c r="AV5" s="589"/>
      <c r="AW5" s="589"/>
      <c r="AX5" s="589"/>
      <c r="AY5" s="589"/>
      <c r="AZ5" s="589"/>
      <c r="BA5" s="589"/>
      <c r="BB5" s="589"/>
      <c r="BC5" s="589"/>
      <c r="BD5" s="589"/>
      <c r="BE5" s="589"/>
      <c r="BF5" s="590"/>
      <c r="BG5" s="29">
        <f t="shared" ref="BG5:BG35" si="29">(AT5+AU5)/2 +AV5+AW5+AX5+(AY5+AZ5+BA5+BB5)/2+BC5+BD5+BE5+BF5</f>
        <v>0</v>
      </c>
      <c r="BH5" s="596"/>
      <c r="BI5" s="589"/>
      <c r="BJ5" s="589"/>
      <c r="BK5" s="589"/>
      <c r="BL5" s="589"/>
      <c r="BM5" s="589"/>
      <c r="BN5" s="590"/>
      <c r="BO5" s="384">
        <f t="shared" ref="BO5:BO35" si="30">SUM(BH5:BN5)</f>
        <v>0</v>
      </c>
      <c r="BP5" s="611"/>
      <c r="BQ5" s="589"/>
      <c r="BR5" s="589"/>
      <c r="BS5" s="589"/>
      <c r="BT5" s="589"/>
      <c r="BU5" s="589"/>
      <c r="BV5" s="589"/>
      <c r="BW5" s="589"/>
      <c r="BX5" s="589"/>
      <c r="BY5" s="589"/>
      <c r="BZ5" s="589"/>
      <c r="CA5" s="589"/>
      <c r="CB5" s="589"/>
      <c r="CC5" s="612"/>
      <c r="CD5" s="491">
        <f t="shared" ref="CD5:CD35" si="31">(BP5/2)+BQ5+BR5+(BS5/2)+BT5+(BU5/2)+BV5+BW5+BX5/2+BY5+BZ5+CA5+CB5+CC5</f>
        <v>0</v>
      </c>
      <c r="CE5" s="596"/>
      <c r="CF5" s="589"/>
      <c r="CG5" s="589"/>
      <c r="CH5" s="589"/>
      <c r="CI5" s="589"/>
      <c r="CJ5" s="589"/>
      <c r="CK5" s="589"/>
      <c r="CL5" s="590"/>
      <c r="CM5" s="490">
        <f t="shared" ref="CM5:CM35" si="32">CE5/2+CF5+CG5+CH5+CI5/2+CJ5+CK5+CL5</f>
        <v>0</v>
      </c>
      <c r="CN5" s="611"/>
      <c r="CO5" s="589"/>
      <c r="CP5" s="589"/>
      <c r="CQ5" s="589"/>
      <c r="CR5" s="589"/>
      <c r="CS5" s="589"/>
      <c r="CT5" s="589"/>
      <c r="CU5" s="589"/>
      <c r="CV5" s="589"/>
      <c r="CW5" s="589"/>
      <c r="CX5" s="589"/>
      <c r="CY5" s="589"/>
      <c r="CZ5" s="612"/>
      <c r="DA5" s="441">
        <f t="shared" ref="DA5:DA35" si="33">(CN5+CO5)/2 +CP5+CQ5+CR5+CS5+CT5+CU5+CV5+CW5+CX5+CY5+CZ5</f>
        <v>0</v>
      </c>
      <c r="DB5" s="611"/>
      <c r="DC5" s="589"/>
      <c r="DD5" s="589"/>
      <c r="DE5" s="589"/>
      <c r="DF5" s="612"/>
      <c r="DG5" s="492">
        <f t="shared" ref="DG5:DG35" si="34">DB5*2+DC5+DD5+DE5*2+DF5</f>
        <v>0</v>
      </c>
      <c r="DH5" s="611"/>
      <c r="DI5" s="589"/>
      <c r="DJ5" s="589"/>
      <c r="DK5" s="589"/>
      <c r="DL5" s="589"/>
      <c r="DM5" s="589"/>
      <c r="DN5" s="612"/>
      <c r="DO5" s="33">
        <f t="shared" si="1"/>
        <v>0</v>
      </c>
      <c r="DP5" s="611"/>
      <c r="DQ5" s="589"/>
      <c r="DR5" s="589"/>
      <c r="DS5" s="589"/>
      <c r="DT5" s="589"/>
      <c r="DU5" s="589"/>
      <c r="DV5" s="589"/>
      <c r="DW5" s="612"/>
      <c r="DX5" s="33">
        <f t="shared" ref="DX5:DX35" si="35">SUM(DP5:DW5)</f>
        <v>0</v>
      </c>
      <c r="DY5" s="611"/>
      <c r="DZ5" s="589"/>
      <c r="EA5" s="589"/>
      <c r="EB5" s="589"/>
      <c r="EC5" s="589"/>
      <c r="ED5" s="589"/>
      <c r="EE5" s="589"/>
      <c r="EF5" s="589"/>
      <c r="EG5" s="589"/>
      <c r="EH5" s="612"/>
      <c r="EI5" s="441">
        <f t="shared" ref="EI5:EI35" si="36">SUM(DY5:EH5)</f>
        <v>0</v>
      </c>
      <c r="EJ5" s="611"/>
      <c r="EK5" s="589"/>
      <c r="EL5" s="589"/>
      <c r="EM5" s="589"/>
      <c r="EN5" s="589"/>
      <c r="EO5" s="589"/>
      <c r="EP5" s="589"/>
      <c r="EQ5" s="612"/>
      <c r="ER5" s="437">
        <f t="shared" si="2"/>
        <v>0</v>
      </c>
      <c r="ES5" s="375">
        <f t="shared" si="3"/>
        <v>0</v>
      </c>
      <c r="EV5" s="343">
        <f t="shared" si="4"/>
        <v>0</v>
      </c>
      <c r="EW5" s="343">
        <f t="shared" si="5"/>
        <v>0</v>
      </c>
      <c r="EX5" s="343">
        <f t="shared" si="6"/>
        <v>0</v>
      </c>
      <c r="EY5" s="343">
        <f t="shared" si="7"/>
        <v>0</v>
      </c>
      <c r="EZ5" s="343">
        <f t="shared" si="8"/>
        <v>0</v>
      </c>
      <c r="FA5" s="343">
        <f t="shared" si="9"/>
        <v>0</v>
      </c>
      <c r="FB5" s="343">
        <f t="shared" ref="FB5:FB35" si="37">(AD5+AE5+AF5+AG5)/2+AH5+AI5+AJ5+AK5</f>
        <v>0</v>
      </c>
      <c r="FC5" s="343">
        <f t="shared" si="10"/>
        <v>0</v>
      </c>
      <c r="FD5" s="343">
        <f t="shared" si="11"/>
        <v>0</v>
      </c>
      <c r="FE5" s="343">
        <f t="shared" si="12"/>
        <v>0</v>
      </c>
      <c r="FF5" s="343">
        <f t="shared" si="13"/>
        <v>0</v>
      </c>
      <c r="FG5" s="343">
        <f t="shared" ref="FG5:FG35" si="38">(AY5+AZ5+BA5+BB5)/2</f>
        <v>0</v>
      </c>
      <c r="FH5" s="343">
        <f t="shared" si="14"/>
        <v>0</v>
      </c>
      <c r="FI5" s="343">
        <f t="shared" si="15"/>
        <v>0</v>
      </c>
      <c r="FJ5" s="343">
        <f t="shared" ref="FJ5:FJ35" si="39">BJ5+BK5+BL5+BM5+BN5</f>
        <v>0</v>
      </c>
      <c r="FK5" s="343">
        <f t="shared" si="16"/>
        <v>0</v>
      </c>
      <c r="FL5" s="343">
        <f t="shared" si="17"/>
        <v>0</v>
      </c>
      <c r="FM5" s="343">
        <f t="shared" si="18"/>
        <v>0</v>
      </c>
      <c r="FN5" s="343">
        <f t="shared" si="19"/>
        <v>0</v>
      </c>
      <c r="FO5" s="343">
        <f t="shared" si="20"/>
        <v>0</v>
      </c>
      <c r="FP5" s="343">
        <f t="shared" si="21"/>
        <v>0</v>
      </c>
      <c r="FQ5" s="343">
        <f t="shared" si="22"/>
        <v>0</v>
      </c>
      <c r="FR5" s="343">
        <f t="shared" si="23"/>
        <v>0</v>
      </c>
      <c r="FS5" s="343">
        <f t="shared" si="24"/>
        <v>0</v>
      </c>
      <c r="FT5" s="343">
        <f t="shared" si="25"/>
        <v>0</v>
      </c>
      <c r="FU5" s="343">
        <f t="shared" si="26"/>
        <v>0</v>
      </c>
      <c r="FV5" s="343">
        <f t="shared" ref="FV5:FV35" si="40">DB5*2+DC5+DD5</f>
        <v>0</v>
      </c>
      <c r="FW5" s="343">
        <f t="shared" ref="FW5:FW35" si="41">DE5*2+DF5</f>
        <v>0</v>
      </c>
      <c r="FX5" s="343">
        <f t="shared" ref="FX5:FX35" si="42">DH5+DI5+DJ5</f>
        <v>0</v>
      </c>
      <c r="FY5" s="343">
        <f t="shared" ref="FY5:FY35" si="43">DK5+DL5</f>
        <v>0</v>
      </c>
      <c r="FZ5" s="343">
        <f t="shared" ref="FZ5:FZ35" si="44">DM5+DN5</f>
        <v>0</v>
      </c>
      <c r="GA5" s="343">
        <f t="shared" ref="GA5:GA35" si="45">DP5+DQ5+DR5</f>
        <v>0</v>
      </c>
      <c r="GB5" s="343">
        <f t="shared" ref="GB5:GB35" si="46">DS5</f>
        <v>0</v>
      </c>
      <c r="GC5" s="343">
        <f t="shared" ref="GC5:GC35" si="47">DT5</f>
        <v>0</v>
      </c>
      <c r="GD5" s="343">
        <f t="shared" ref="GD5:GD35" si="48">DU5+DV5</f>
        <v>0</v>
      </c>
      <c r="GE5" s="343">
        <f t="shared" ref="GE5:GE35" si="49">DW5</f>
        <v>0</v>
      </c>
      <c r="GF5" s="343">
        <f t="shared" ref="GF5:GF35" si="50">DY5+DZ5+EA5+EB5</f>
        <v>0</v>
      </c>
      <c r="GG5" s="343">
        <f t="shared" ref="GG5:GG35" si="51">EC5+ED5</f>
        <v>0</v>
      </c>
      <c r="GH5" s="343">
        <f t="shared" ref="GH5:GH35" si="52">EE5+EF5+EG5+EH5</f>
        <v>0</v>
      </c>
      <c r="GI5" s="343">
        <f t="shared" ref="GI5:GI35" si="53">ER5</f>
        <v>0</v>
      </c>
      <c r="GK5" s="375">
        <f t="shared" ref="GK5:GK35" si="54">SUM(EV5:GJ5)</f>
        <v>0</v>
      </c>
      <c r="GL5" s="375"/>
    </row>
    <row r="6" spans="1:245" x14ac:dyDescent="0.25">
      <c r="A6" s="136" t="s">
        <v>64</v>
      </c>
      <c r="B6" s="129">
        <f>Da!C24</f>
        <v>0</v>
      </c>
      <c r="C6" s="37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90"/>
      <c r="R6" s="491">
        <f t="shared" si="0"/>
        <v>0</v>
      </c>
      <c r="S6" s="596"/>
      <c r="T6" s="589"/>
      <c r="U6" s="589"/>
      <c r="V6" s="589"/>
      <c r="W6" s="589"/>
      <c r="X6" s="589"/>
      <c r="Y6" s="589"/>
      <c r="Z6" s="589"/>
      <c r="AA6" s="589"/>
      <c r="AB6" s="590"/>
      <c r="AC6" s="29">
        <f t="shared" si="27"/>
        <v>0</v>
      </c>
      <c r="AD6" s="596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90"/>
      <c r="AS6" s="491">
        <f t="shared" si="28"/>
        <v>0</v>
      </c>
      <c r="AT6" s="596"/>
      <c r="AU6" s="589"/>
      <c r="AV6" s="589"/>
      <c r="AW6" s="589"/>
      <c r="AX6" s="589"/>
      <c r="AY6" s="589"/>
      <c r="AZ6" s="589"/>
      <c r="BA6" s="589"/>
      <c r="BB6" s="589"/>
      <c r="BC6" s="589"/>
      <c r="BD6" s="589"/>
      <c r="BE6" s="589"/>
      <c r="BF6" s="590"/>
      <c r="BG6" s="29">
        <f t="shared" si="29"/>
        <v>0</v>
      </c>
      <c r="BH6" s="596"/>
      <c r="BI6" s="589"/>
      <c r="BJ6" s="589"/>
      <c r="BK6" s="589"/>
      <c r="BL6" s="589"/>
      <c r="BM6" s="589"/>
      <c r="BN6" s="590"/>
      <c r="BO6" s="384">
        <f t="shared" si="30"/>
        <v>0</v>
      </c>
      <c r="BP6" s="611"/>
      <c r="BQ6" s="589"/>
      <c r="BR6" s="589"/>
      <c r="BS6" s="589"/>
      <c r="BT6" s="589"/>
      <c r="BU6" s="589"/>
      <c r="BV6" s="589"/>
      <c r="BW6" s="589"/>
      <c r="BX6" s="589"/>
      <c r="BY6" s="589"/>
      <c r="BZ6" s="589"/>
      <c r="CA6" s="589"/>
      <c r="CB6" s="589"/>
      <c r="CC6" s="612"/>
      <c r="CD6" s="491">
        <f t="shared" si="31"/>
        <v>0</v>
      </c>
      <c r="CE6" s="596"/>
      <c r="CF6" s="589"/>
      <c r="CG6" s="589"/>
      <c r="CH6" s="589"/>
      <c r="CI6" s="589"/>
      <c r="CJ6" s="589"/>
      <c r="CK6" s="589"/>
      <c r="CL6" s="590"/>
      <c r="CM6" s="490">
        <f t="shared" si="32"/>
        <v>0</v>
      </c>
      <c r="CN6" s="611"/>
      <c r="CO6" s="589"/>
      <c r="CP6" s="589"/>
      <c r="CQ6" s="589"/>
      <c r="CR6" s="589"/>
      <c r="CS6" s="589"/>
      <c r="CT6" s="589"/>
      <c r="CU6" s="589"/>
      <c r="CV6" s="589"/>
      <c r="CW6" s="589"/>
      <c r="CX6" s="589"/>
      <c r="CY6" s="589"/>
      <c r="CZ6" s="612"/>
      <c r="DA6" s="441">
        <f t="shared" si="33"/>
        <v>0</v>
      </c>
      <c r="DB6" s="611"/>
      <c r="DC6" s="589"/>
      <c r="DD6" s="589"/>
      <c r="DE6" s="589"/>
      <c r="DF6" s="612"/>
      <c r="DG6" s="492">
        <f t="shared" si="34"/>
        <v>0</v>
      </c>
      <c r="DH6" s="611"/>
      <c r="DI6" s="589"/>
      <c r="DJ6" s="589"/>
      <c r="DK6" s="589"/>
      <c r="DL6" s="589"/>
      <c r="DM6" s="589"/>
      <c r="DN6" s="612"/>
      <c r="DO6" s="33">
        <f t="shared" si="1"/>
        <v>0</v>
      </c>
      <c r="DP6" s="611"/>
      <c r="DQ6" s="589"/>
      <c r="DR6" s="589"/>
      <c r="DS6" s="589"/>
      <c r="DT6" s="589"/>
      <c r="DU6" s="589"/>
      <c r="DV6" s="589"/>
      <c r="DW6" s="612"/>
      <c r="DX6" s="33">
        <f t="shared" si="35"/>
        <v>0</v>
      </c>
      <c r="DY6" s="611"/>
      <c r="DZ6" s="589"/>
      <c r="EA6" s="589"/>
      <c r="EB6" s="589"/>
      <c r="EC6" s="589"/>
      <c r="ED6" s="589"/>
      <c r="EE6" s="589"/>
      <c r="EF6" s="589"/>
      <c r="EG6" s="589"/>
      <c r="EH6" s="612"/>
      <c r="EI6" s="441">
        <f t="shared" si="36"/>
        <v>0</v>
      </c>
      <c r="EJ6" s="611"/>
      <c r="EK6" s="589"/>
      <c r="EL6" s="589"/>
      <c r="EM6" s="589"/>
      <c r="EN6" s="589"/>
      <c r="EO6" s="589"/>
      <c r="EP6" s="589"/>
      <c r="EQ6" s="612"/>
      <c r="ER6" s="437">
        <f t="shared" si="2"/>
        <v>0</v>
      </c>
      <c r="ES6" s="375">
        <f t="shared" si="3"/>
        <v>0</v>
      </c>
      <c r="EV6" s="343">
        <f t="shared" si="4"/>
        <v>0</v>
      </c>
      <c r="EW6" s="343">
        <f t="shared" si="5"/>
        <v>0</v>
      </c>
      <c r="EX6" s="343">
        <f t="shared" si="6"/>
        <v>0</v>
      </c>
      <c r="EY6" s="343">
        <f t="shared" si="7"/>
        <v>0</v>
      </c>
      <c r="EZ6" s="343">
        <f t="shared" si="8"/>
        <v>0</v>
      </c>
      <c r="FA6" s="343">
        <f t="shared" si="9"/>
        <v>0</v>
      </c>
      <c r="FB6" s="343">
        <f t="shared" si="37"/>
        <v>0</v>
      </c>
      <c r="FC6" s="343">
        <f t="shared" si="10"/>
        <v>0</v>
      </c>
      <c r="FD6" s="343">
        <f t="shared" si="11"/>
        <v>0</v>
      </c>
      <c r="FE6" s="343">
        <f t="shared" si="12"/>
        <v>0</v>
      </c>
      <c r="FF6" s="343">
        <f t="shared" si="13"/>
        <v>0</v>
      </c>
      <c r="FG6" s="343">
        <f t="shared" si="38"/>
        <v>0</v>
      </c>
      <c r="FH6" s="343">
        <f t="shared" si="14"/>
        <v>0</v>
      </c>
      <c r="FI6" s="343">
        <f t="shared" si="15"/>
        <v>0</v>
      </c>
      <c r="FJ6" s="343">
        <f t="shared" si="39"/>
        <v>0</v>
      </c>
      <c r="FK6" s="343">
        <f t="shared" si="16"/>
        <v>0</v>
      </c>
      <c r="FL6" s="343">
        <f t="shared" si="17"/>
        <v>0</v>
      </c>
      <c r="FM6" s="343">
        <f t="shared" si="18"/>
        <v>0</v>
      </c>
      <c r="FN6" s="343">
        <f t="shared" si="19"/>
        <v>0</v>
      </c>
      <c r="FO6" s="343">
        <f t="shared" si="20"/>
        <v>0</v>
      </c>
      <c r="FP6" s="343">
        <f t="shared" si="21"/>
        <v>0</v>
      </c>
      <c r="FQ6" s="343">
        <f t="shared" si="22"/>
        <v>0</v>
      </c>
      <c r="FR6" s="343">
        <f t="shared" si="23"/>
        <v>0</v>
      </c>
      <c r="FS6" s="343">
        <f t="shared" si="24"/>
        <v>0</v>
      </c>
      <c r="FT6" s="343">
        <f t="shared" si="25"/>
        <v>0</v>
      </c>
      <c r="FU6" s="343">
        <f t="shared" si="26"/>
        <v>0</v>
      </c>
      <c r="FV6" s="343">
        <f t="shared" si="40"/>
        <v>0</v>
      </c>
      <c r="FW6" s="343">
        <f t="shared" si="41"/>
        <v>0</v>
      </c>
      <c r="FX6" s="343">
        <f t="shared" si="42"/>
        <v>0</v>
      </c>
      <c r="FY6" s="343">
        <f t="shared" si="43"/>
        <v>0</v>
      </c>
      <c r="FZ6" s="343">
        <f t="shared" si="44"/>
        <v>0</v>
      </c>
      <c r="GA6" s="343">
        <f t="shared" si="45"/>
        <v>0</v>
      </c>
      <c r="GB6" s="343">
        <f t="shared" si="46"/>
        <v>0</v>
      </c>
      <c r="GC6" s="343">
        <f t="shared" si="47"/>
        <v>0</v>
      </c>
      <c r="GD6" s="343">
        <f t="shared" si="48"/>
        <v>0</v>
      </c>
      <c r="GE6" s="343">
        <f t="shared" si="49"/>
        <v>0</v>
      </c>
      <c r="GF6" s="343">
        <f t="shared" si="50"/>
        <v>0</v>
      </c>
      <c r="GG6" s="343">
        <f t="shared" si="51"/>
        <v>0</v>
      </c>
      <c r="GH6" s="343">
        <f t="shared" si="52"/>
        <v>0</v>
      </c>
      <c r="GI6" s="343">
        <f t="shared" si="53"/>
        <v>0</v>
      </c>
      <c r="GK6" s="375">
        <f t="shared" si="54"/>
        <v>0</v>
      </c>
      <c r="GL6" s="375"/>
    </row>
    <row r="7" spans="1:245" x14ac:dyDescent="0.25">
      <c r="A7" s="136" t="s">
        <v>65</v>
      </c>
      <c r="B7" s="129">
        <f>Da!C25</f>
        <v>0</v>
      </c>
      <c r="C7" s="137"/>
      <c r="D7" s="589"/>
      <c r="E7" s="589"/>
      <c r="F7" s="589"/>
      <c r="G7" s="589"/>
      <c r="H7" s="589"/>
      <c r="I7" s="589"/>
      <c r="J7" s="589"/>
      <c r="K7" s="589"/>
      <c r="L7" s="589"/>
      <c r="M7" s="589"/>
      <c r="N7" s="589"/>
      <c r="O7" s="589"/>
      <c r="P7" s="589"/>
      <c r="Q7" s="590"/>
      <c r="R7" s="491">
        <f t="shared" si="0"/>
        <v>0</v>
      </c>
      <c r="S7" s="596"/>
      <c r="T7" s="589"/>
      <c r="U7" s="589"/>
      <c r="V7" s="589"/>
      <c r="W7" s="589"/>
      <c r="X7" s="589"/>
      <c r="Y7" s="589"/>
      <c r="Z7" s="589"/>
      <c r="AA7" s="589"/>
      <c r="AB7" s="590"/>
      <c r="AC7" s="29">
        <f t="shared" si="27"/>
        <v>0</v>
      </c>
      <c r="AD7" s="596"/>
      <c r="AE7" s="589"/>
      <c r="AF7" s="589"/>
      <c r="AG7" s="589"/>
      <c r="AH7" s="589"/>
      <c r="AI7" s="589"/>
      <c r="AJ7" s="589"/>
      <c r="AK7" s="589"/>
      <c r="AL7" s="589"/>
      <c r="AM7" s="589"/>
      <c r="AN7" s="589"/>
      <c r="AO7" s="589"/>
      <c r="AP7" s="589"/>
      <c r="AQ7" s="589"/>
      <c r="AR7" s="590"/>
      <c r="AS7" s="491">
        <f t="shared" si="28"/>
        <v>0</v>
      </c>
      <c r="AT7" s="596"/>
      <c r="AU7" s="589"/>
      <c r="AV7" s="589"/>
      <c r="AW7" s="589"/>
      <c r="AX7" s="589"/>
      <c r="AY7" s="589"/>
      <c r="AZ7" s="589"/>
      <c r="BA7" s="589"/>
      <c r="BB7" s="589"/>
      <c r="BC7" s="589"/>
      <c r="BD7" s="589"/>
      <c r="BE7" s="589"/>
      <c r="BF7" s="590"/>
      <c r="BG7" s="29">
        <f t="shared" si="29"/>
        <v>0</v>
      </c>
      <c r="BH7" s="596"/>
      <c r="BI7" s="589"/>
      <c r="BJ7" s="589"/>
      <c r="BK7" s="589"/>
      <c r="BL7" s="589"/>
      <c r="BM7" s="589"/>
      <c r="BN7" s="590"/>
      <c r="BO7" s="384">
        <f t="shared" si="30"/>
        <v>0</v>
      </c>
      <c r="BP7" s="611"/>
      <c r="BQ7" s="589"/>
      <c r="BR7" s="589"/>
      <c r="BS7" s="589"/>
      <c r="BT7" s="589"/>
      <c r="BU7" s="589"/>
      <c r="BV7" s="589"/>
      <c r="BW7" s="589"/>
      <c r="BX7" s="589"/>
      <c r="BY7" s="589"/>
      <c r="BZ7" s="589"/>
      <c r="CA7" s="589"/>
      <c r="CB7" s="589"/>
      <c r="CC7" s="612"/>
      <c r="CD7" s="491">
        <f t="shared" si="31"/>
        <v>0</v>
      </c>
      <c r="CE7" s="596"/>
      <c r="CF7" s="589"/>
      <c r="CG7" s="589"/>
      <c r="CH7" s="589"/>
      <c r="CI7" s="589"/>
      <c r="CJ7" s="589"/>
      <c r="CK7" s="589"/>
      <c r="CL7" s="590"/>
      <c r="CM7" s="490">
        <f t="shared" si="32"/>
        <v>0</v>
      </c>
      <c r="CN7" s="611"/>
      <c r="CO7" s="589"/>
      <c r="CP7" s="589"/>
      <c r="CQ7" s="589"/>
      <c r="CR7" s="589"/>
      <c r="CS7" s="589"/>
      <c r="CT7" s="589"/>
      <c r="CU7" s="589"/>
      <c r="CV7" s="589"/>
      <c r="CW7" s="589"/>
      <c r="CX7" s="589"/>
      <c r="CY7" s="589"/>
      <c r="CZ7" s="612"/>
      <c r="DA7" s="441">
        <f t="shared" si="33"/>
        <v>0</v>
      </c>
      <c r="DB7" s="611"/>
      <c r="DC7" s="589"/>
      <c r="DD7" s="589"/>
      <c r="DE7" s="589"/>
      <c r="DF7" s="612"/>
      <c r="DG7" s="492">
        <f t="shared" si="34"/>
        <v>0</v>
      </c>
      <c r="DH7" s="611"/>
      <c r="DI7" s="589"/>
      <c r="DJ7" s="589"/>
      <c r="DK7" s="589"/>
      <c r="DL7" s="589"/>
      <c r="DM7" s="589"/>
      <c r="DN7" s="612"/>
      <c r="DO7" s="33">
        <f t="shared" si="1"/>
        <v>0</v>
      </c>
      <c r="DP7" s="611"/>
      <c r="DQ7" s="589"/>
      <c r="DR7" s="589"/>
      <c r="DS7" s="589"/>
      <c r="DT7" s="589"/>
      <c r="DU7" s="589"/>
      <c r="DV7" s="589"/>
      <c r="DW7" s="612"/>
      <c r="DX7" s="33">
        <f t="shared" si="35"/>
        <v>0</v>
      </c>
      <c r="DY7" s="611"/>
      <c r="DZ7" s="589"/>
      <c r="EA7" s="589"/>
      <c r="EB7" s="589"/>
      <c r="EC7" s="589"/>
      <c r="ED7" s="589"/>
      <c r="EE7" s="589"/>
      <c r="EF7" s="589"/>
      <c r="EG7" s="589"/>
      <c r="EH7" s="612"/>
      <c r="EI7" s="441">
        <f t="shared" si="36"/>
        <v>0</v>
      </c>
      <c r="EJ7" s="611"/>
      <c r="EK7" s="589"/>
      <c r="EL7" s="589"/>
      <c r="EM7" s="589"/>
      <c r="EN7" s="589"/>
      <c r="EO7" s="589"/>
      <c r="EP7" s="589"/>
      <c r="EQ7" s="612"/>
      <c r="ER7" s="437">
        <f t="shared" si="2"/>
        <v>0</v>
      </c>
      <c r="ES7" s="375">
        <f t="shared" si="3"/>
        <v>0</v>
      </c>
      <c r="EV7" s="343">
        <f t="shared" si="4"/>
        <v>0</v>
      </c>
      <c r="EW7" s="343">
        <f t="shared" si="5"/>
        <v>0</v>
      </c>
      <c r="EX7" s="343">
        <f t="shared" si="6"/>
        <v>0</v>
      </c>
      <c r="EY7" s="343">
        <f t="shared" si="7"/>
        <v>0</v>
      </c>
      <c r="EZ7" s="343">
        <f t="shared" si="8"/>
        <v>0</v>
      </c>
      <c r="FA7" s="343">
        <f t="shared" si="9"/>
        <v>0</v>
      </c>
      <c r="FB7" s="343">
        <f t="shared" si="37"/>
        <v>0</v>
      </c>
      <c r="FC7" s="343">
        <f t="shared" si="10"/>
        <v>0</v>
      </c>
      <c r="FD7" s="343">
        <f t="shared" si="11"/>
        <v>0</v>
      </c>
      <c r="FE7" s="343">
        <f t="shared" si="12"/>
        <v>0</v>
      </c>
      <c r="FF7" s="343">
        <f t="shared" si="13"/>
        <v>0</v>
      </c>
      <c r="FG7" s="343">
        <f t="shared" si="38"/>
        <v>0</v>
      </c>
      <c r="FH7" s="343">
        <f t="shared" si="14"/>
        <v>0</v>
      </c>
      <c r="FI7" s="343">
        <f t="shared" si="15"/>
        <v>0</v>
      </c>
      <c r="FJ7" s="343">
        <f t="shared" si="39"/>
        <v>0</v>
      </c>
      <c r="FK7" s="343">
        <f t="shared" si="16"/>
        <v>0</v>
      </c>
      <c r="FL7" s="343">
        <f t="shared" si="17"/>
        <v>0</v>
      </c>
      <c r="FM7" s="343">
        <f t="shared" si="18"/>
        <v>0</v>
      </c>
      <c r="FN7" s="343">
        <f t="shared" si="19"/>
        <v>0</v>
      </c>
      <c r="FO7" s="343">
        <f t="shared" si="20"/>
        <v>0</v>
      </c>
      <c r="FP7" s="343">
        <f t="shared" si="21"/>
        <v>0</v>
      </c>
      <c r="FQ7" s="343">
        <f t="shared" si="22"/>
        <v>0</v>
      </c>
      <c r="FR7" s="343">
        <f t="shared" si="23"/>
        <v>0</v>
      </c>
      <c r="FS7" s="343">
        <f t="shared" si="24"/>
        <v>0</v>
      </c>
      <c r="FT7" s="343">
        <f t="shared" si="25"/>
        <v>0</v>
      </c>
      <c r="FU7" s="343">
        <f t="shared" si="26"/>
        <v>0</v>
      </c>
      <c r="FV7" s="343">
        <f t="shared" si="40"/>
        <v>0</v>
      </c>
      <c r="FW7" s="343">
        <f t="shared" si="41"/>
        <v>0</v>
      </c>
      <c r="FX7" s="343">
        <f t="shared" si="42"/>
        <v>0</v>
      </c>
      <c r="FY7" s="343">
        <f t="shared" si="43"/>
        <v>0</v>
      </c>
      <c r="FZ7" s="343">
        <f t="shared" si="44"/>
        <v>0</v>
      </c>
      <c r="GA7" s="343">
        <f t="shared" si="45"/>
        <v>0</v>
      </c>
      <c r="GB7" s="343">
        <f t="shared" si="46"/>
        <v>0</v>
      </c>
      <c r="GC7" s="343">
        <f t="shared" si="47"/>
        <v>0</v>
      </c>
      <c r="GD7" s="343">
        <f t="shared" si="48"/>
        <v>0</v>
      </c>
      <c r="GE7" s="343">
        <f t="shared" si="49"/>
        <v>0</v>
      </c>
      <c r="GF7" s="343">
        <f t="shared" si="50"/>
        <v>0</v>
      </c>
      <c r="GG7" s="343">
        <f t="shared" si="51"/>
        <v>0</v>
      </c>
      <c r="GH7" s="343">
        <f t="shared" si="52"/>
        <v>0</v>
      </c>
      <c r="GI7" s="343">
        <f t="shared" si="53"/>
        <v>0</v>
      </c>
      <c r="GK7" s="375">
        <f t="shared" si="54"/>
        <v>0</v>
      </c>
      <c r="GL7" s="375"/>
    </row>
    <row r="8" spans="1:245" x14ac:dyDescent="0.25">
      <c r="A8" s="136" t="s">
        <v>66</v>
      </c>
      <c r="B8" s="129">
        <f>Da!C26</f>
        <v>0</v>
      </c>
      <c r="C8" s="137"/>
      <c r="D8" s="589"/>
      <c r="E8" s="589"/>
      <c r="F8" s="589"/>
      <c r="G8" s="589"/>
      <c r="H8" s="589"/>
      <c r="I8" s="589"/>
      <c r="J8" s="589"/>
      <c r="K8" s="589"/>
      <c r="L8" s="589"/>
      <c r="M8" s="589"/>
      <c r="N8" s="589"/>
      <c r="O8" s="589"/>
      <c r="P8" s="589"/>
      <c r="Q8" s="590"/>
      <c r="R8" s="491">
        <f t="shared" si="0"/>
        <v>0</v>
      </c>
      <c r="S8" s="596"/>
      <c r="T8" s="589"/>
      <c r="U8" s="589"/>
      <c r="V8" s="589"/>
      <c r="W8" s="589"/>
      <c r="X8" s="589"/>
      <c r="Y8" s="589"/>
      <c r="Z8" s="589"/>
      <c r="AA8" s="589"/>
      <c r="AB8" s="590"/>
      <c r="AC8" s="29">
        <f t="shared" si="27"/>
        <v>0</v>
      </c>
      <c r="AD8" s="596"/>
      <c r="AE8" s="589"/>
      <c r="AF8" s="589"/>
      <c r="AG8" s="589"/>
      <c r="AH8" s="589"/>
      <c r="AI8" s="589"/>
      <c r="AJ8" s="589"/>
      <c r="AK8" s="589"/>
      <c r="AL8" s="589"/>
      <c r="AM8" s="589"/>
      <c r="AN8" s="589"/>
      <c r="AO8" s="589"/>
      <c r="AP8" s="589"/>
      <c r="AQ8" s="589"/>
      <c r="AR8" s="590"/>
      <c r="AS8" s="491">
        <f t="shared" si="28"/>
        <v>0</v>
      </c>
      <c r="AT8" s="596"/>
      <c r="AU8" s="589"/>
      <c r="AV8" s="589"/>
      <c r="AW8" s="589"/>
      <c r="AX8" s="589"/>
      <c r="AY8" s="589"/>
      <c r="AZ8" s="589"/>
      <c r="BA8" s="589"/>
      <c r="BB8" s="589"/>
      <c r="BC8" s="589"/>
      <c r="BD8" s="589"/>
      <c r="BE8" s="589"/>
      <c r="BF8" s="590"/>
      <c r="BG8" s="29">
        <f t="shared" si="29"/>
        <v>0</v>
      </c>
      <c r="BH8" s="596"/>
      <c r="BI8" s="589"/>
      <c r="BJ8" s="589"/>
      <c r="BK8" s="589"/>
      <c r="BL8" s="589"/>
      <c r="BM8" s="589"/>
      <c r="BN8" s="590"/>
      <c r="BO8" s="384">
        <f t="shared" si="30"/>
        <v>0</v>
      </c>
      <c r="BP8" s="611"/>
      <c r="BQ8" s="589"/>
      <c r="BR8" s="589"/>
      <c r="BS8" s="589"/>
      <c r="BT8" s="589"/>
      <c r="BU8" s="589"/>
      <c r="BV8" s="589"/>
      <c r="BW8" s="589"/>
      <c r="BX8" s="589"/>
      <c r="BY8" s="589"/>
      <c r="BZ8" s="589"/>
      <c r="CA8" s="589"/>
      <c r="CB8" s="589"/>
      <c r="CC8" s="612"/>
      <c r="CD8" s="491">
        <f t="shared" si="31"/>
        <v>0</v>
      </c>
      <c r="CE8" s="598"/>
      <c r="CF8" s="591"/>
      <c r="CG8" s="591"/>
      <c r="CH8" s="591"/>
      <c r="CI8" s="591"/>
      <c r="CJ8" s="591"/>
      <c r="CK8" s="591"/>
      <c r="CL8" s="592"/>
      <c r="CM8" s="490">
        <f t="shared" si="32"/>
        <v>0</v>
      </c>
      <c r="CN8" s="611"/>
      <c r="CO8" s="589"/>
      <c r="CP8" s="589"/>
      <c r="CQ8" s="589"/>
      <c r="CR8" s="589"/>
      <c r="CS8" s="589"/>
      <c r="CT8" s="589"/>
      <c r="CU8" s="589"/>
      <c r="CV8" s="589"/>
      <c r="CW8" s="589"/>
      <c r="CX8" s="589"/>
      <c r="CY8" s="589"/>
      <c r="CZ8" s="612"/>
      <c r="DA8" s="441">
        <f t="shared" si="33"/>
        <v>0</v>
      </c>
      <c r="DB8" s="611"/>
      <c r="DC8" s="589"/>
      <c r="DD8" s="589"/>
      <c r="DE8" s="589"/>
      <c r="DF8" s="612"/>
      <c r="DG8" s="492">
        <f t="shared" si="34"/>
        <v>0</v>
      </c>
      <c r="DH8" s="611"/>
      <c r="DI8" s="589"/>
      <c r="DJ8" s="589"/>
      <c r="DK8" s="589"/>
      <c r="DL8" s="589"/>
      <c r="DM8" s="589"/>
      <c r="DN8" s="612"/>
      <c r="DO8" s="33">
        <f t="shared" si="1"/>
        <v>0</v>
      </c>
      <c r="DP8" s="611"/>
      <c r="DQ8" s="589"/>
      <c r="DR8" s="589"/>
      <c r="DS8" s="589"/>
      <c r="DT8" s="589"/>
      <c r="DU8" s="589"/>
      <c r="DV8" s="589"/>
      <c r="DW8" s="612"/>
      <c r="DX8" s="33">
        <f t="shared" si="35"/>
        <v>0</v>
      </c>
      <c r="DY8" s="611"/>
      <c r="DZ8" s="589"/>
      <c r="EA8" s="589"/>
      <c r="EB8" s="589"/>
      <c r="EC8" s="589"/>
      <c r="ED8" s="589"/>
      <c r="EE8" s="589"/>
      <c r="EF8" s="589"/>
      <c r="EG8" s="589"/>
      <c r="EH8" s="612"/>
      <c r="EI8" s="441">
        <f t="shared" si="36"/>
        <v>0</v>
      </c>
      <c r="EJ8" s="611"/>
      <c r="EK8" s="589"/>
      <c r="EL8" s="589"/>
      <c r="EM8" s="589"/>
      <c r="EN8" s="589"/>
      <c r="EO8" s="589"/>
      <c r="EP8" s="589"/>
      <c r="EQ8" s="612"/>
      <c r="ER8" s="437">
        <f t="shared" si="2"/>
        <v>0</v>
      </c>
      <c r="ES8" s="375">
        <f t="shared" si="3"/>
        <v>0</v>
      </c>
      <c r="EV8" s="343">
        <f t="shared" si="4"/>
        <v>0</v>
      </c>
      <c r="EW8" s="343">
        <f t="shared" si="5"/>
        <v>0</v>
      </c>
      <c r="EX8" s="343">
        <f t="shared" si="6"/>
        <v>0</v>
      </c>
      <c r="EY8" s="343">
        <f t="shared" si="7"/>
        <v>0</v>
      </c>
      <c r="EZ8" s="343">
        <f t="shared" si="8"/>
        <v>0</v>
      </c>
      <c r="FA8" s="343">
        <f t="shared" si="9"/>
        <v>0</v>
      </c>
      <c r="FB8" s="343">
        <f t="shared" si="37"/>
        <v>0</v>
      </c>
      <c r="FC8" s="343">
        <f t="shared" si="10"/>
        <v>0</v>
      </c>
      <c r="FD8" s="343">
        <f t="shared" si="11"/>
        <v>0</v>
      </c>
      <c r="FE8" s="343">
        <f t="shared" si="12"/>
        <v>0</v>
      </c>
      <c r="FF8" s="343">
        <f t="shared" si="13"/>
        <v>0</v>
      </c>
      <c r="FG8" s="343">
        <f t="shared" si="38"/>
        <v>0</v>
      </c>
      <c r="FH8" s="343">
        <f t="shared" si="14"/>
        <v>0</v>
      </c>
      <c r="FI8" s="343">
        <f t="shared" si="15"/>
        <v>0</v>
      </c>
      <c r="FJ8" s="343">
        <f t="shared" si="39"/>
        <v>0</v>
      </c>
      <c r="FK8" s="343">
        <f t="shared" si="16"/>
        <v>0</v>
      </c>
      <c r="FL8" s="343">
        <f t="shared" si="17"/>
        <v>0</v>
      </c>
      <c r="FM8" s="343">
        <f t="shared" si="18"/>
        <v>0</v>
      </c>
      <c r="FN8" s="343">
        <f t="shared" si="19"/>
        <v>0</v>
      </c>
      <c r="FO8" s="343">
        <f t="shared" si="20"/>
        <v>0</v>
      </c>
      <c r="FP8" s="343">
        <f t="shared" si="21"/>
        <v>0</v>
      </c>
      <c r="FQ8" s="343">
        <f t="shared" si="22"/>
        <v>0</v>
      </c>
      <c r="FR8" s="343">
        <f t="shared" si="23"/>
        <v>0</v>
      </c>
      <c r="FS8" s="343">
        <f t="shared" si="24"/>
        <v>0</v>
      </c>
      <c r="FT8" s="343">
        <f t="shared" si="25"/>
        <v>0</v>
      </c>
      <c r="FU8" s="343">
        <f t="shared" si="26"/>
        <v>0</v>
      </c>
      <c r="FV8" s="343">
        <f t="shared" si="40"/>
        <v>0</v>
      </c>
      <c r="FW8" s="343">
        <f t="shared" si="41"/>
        <v>0</v>
      </c>
      <c r="FX8" s="343">
        <f t="shared" si="42"/>
        <v>0</v>
      </c>
      <c r="FY8" s="343">
        <f t="shared" si="43"/>
        <v>0</v>
      </c>
      <c r="FZ8" s="343">
        <f t="shared" si="44"/>
        <v>0</v>
      </c>
      <c r="GA8" s="343">
        <f t="shared" si="45"/>
        <v>0</v>
      </c>
      <c r="GB8" s="343">
        <f t="shared" si="46"/>
        <v>0</v>
      </c>
      <c r="GC8" s="343">
        <f t="shared" si="47"/>
        <v>0</v>
      </c>
      <c r="GD8" s="343">
        <f t="shared" si="48"/>
        <v>0</v>
      </c>
      <c r="GE8" s="343">
        <f t="shared" si="49"/>
        <v>0</v>
      </c>
      <c r="GF8" s="343">
        <f t="shared" si="50"/>
        <v>0</v>
      </c>
      <c r="GG8" s="343">
        <f t="shared" si="51"/>
        <v>0</v>
      </c>
      <c r="GH8" s="343">
        <f t="shared" si="52"/>
        <v>0</v>
      </c>
      <c r="GI8" s="343">
        <f t="shared" si="53"/>
        <v>0</v>
      </c>
      <c r="GK8" s="375">
        <f t="shared" si="54"/>
        <v>0</v>
      </c>
      <c r="GL8" s="375"/>
    </row>
    <row r="9" spans="1:245" x14ac:dyDescent="0.25">
      <c r="A9" s="136" t="s">
        <v>67</v>
      </c>
      <c r="B9" s="129">
        <f>Da!C27</f>
        <v>0</v>
      </c>
      <c r="C9" s="137"/>
      <c r="D9" s="589"/>
      <c r="E9" s="589"/>
      <c r="F9" s="589"/>
      <c r="G9" s="589"/>
      <c r="H9" s="589"/>
      <c r="I9" s="589"/>
      <c r="J9" s="589"/>
      <c r="K9" s="589"/>
      <c r="L9" s="589"/>
      <c r="M9" s="589"/>
      <c r="N9" s="589"/>
      <c r="O9" s="589"/>
      <c r="P9" s="589"/>
      <c r="Q9" s="590"/>
      <c r="R9" s="491">
        <f t="shared" si="0"/>
        <v>0</v>
      </c>
      <c r="S9" s="596"/>
      <c r="T9" s="589"/>
      <c r="U9" s="589"/>
      <c r="V9" s="589"/>
      <c r="W9" s="589"/>
      <c r="X9" s="589"/>
      <c r="Y9" s="589"/>
      <c r="Z9" s="589"/>
      <c r="AA9" s="589"/>
      <c r="AB9" s="590"/>
      <c r="AC9" s="29">
        <f t="shared" si="27"/>
        <v>0</v>
      </c>
      <c r="AD9" s="596"/>
      <c r="AE9" s="589"/>
      <c r="AF9" s="589"/>
      <c r="AG9" s="589"/>
      <c r="AH9" s="589"/>
      <c r="AI9" s="589"/>
      <c r="AJ9" s="589"/>
      <c r="AK9" s="589"/>
      <c r="AL9" s="589"/>
      <c r="AM9" s="589"/>
      <c r="AN9" s="589"/>
      <c r="AO9" s="589"/>
      <c r="AP9" s="589"/>
      <c r="AQ9" s="589"/>
      <c r="AR9" s="590"/>
      <c r="AS9" s="491">
        <f t="shared" si="28"/>
        <v>0</v>
      </c>
      <c r="AT9" s="596"/>
      <c r="AU9" s="589"/>
      <c r="AV9" s="589"/>
      <c r="AW9" s="589"/>
      <c r="AX9" s="589"/>
      <c r="AY9" s="589"/>
      <c r="AZ9" s="589"/>
      <c r="BA9" s="589"/>
      <c r="BB9" s="589"/>
      <c r="BC9" s="589"/>
      <c r="BD9" s="589"/>
      <c r="BE9" s="589"/>
      <c r="BF9" s="590"/>
      <c r="BG9" s="29">
        <f t="shared" si="29"/>
        <v>0</v>
      </c>
      <c r="BH9" s="596"/>
      <c r="BI9" s="589"/>
      <c r="BJ9" s="589"/>
      <c r="BK9" s="589"/>
      <c r="BL9" s="589"/>
      <c r="BM9" s="589"/>
      <c r="BN9" s="590"/>
      <c r="BO9" s="384">
        <f t="shared" si="30"/>
        <v>0</v>
      </c>
      <c r="BP9" s="611"/>
      <c r="BQ9" s="589"/>
      <c r="BR9" s="589"/>
      <c r="BS9" s="589"/>
      <c r="BT9" s="589"/>
      <c r="BU9" s="589"/>
      <c r="BV9" s="589"/>
      <c r="BW9" s="589"/>
      <c r="BX9" s="589"/>
      <c r="BY9" s="589"/>
      <c r="BZ9" s="589"/>
      <c r="CA9" s="589"/>
      <c r="CB9" s="589"/>
      <c r="CC9" s="612"/>
      <c r="CD9" s="491">
        <f t="shared" si="31"/>
        <v>0</v>
      </c>
      <c r="CE9" s="598"/>
      <c r="CF9" s="591"/>
      <c r="CG9" s="591"/>
      <c r="CH9" s="591"/>
      <c r="CI9" s="591"/>
      <c r="CJ9" s="591"/>
      <c r="CK9" s="591"/>
      <c r="CL9" s="592"/>
      <c r="CM9" s="490">
        <f t="shared" si="32"/>
        <v>0</v>
      </c>
      <c r="CN9" s="611"/>
      <c r="CO9" s="589"/>
      <c r="CP9" s="589"/>
      <c r="CQ9" s="589"/>
      <c r="CR9" s="589"/>
      <c r="CS9" s="589"/>
      <c r="CT9" s="589"/>
      <c r="CU9" s="589"/>
      <c r="CV9" s="589"/>
      <c r="CW9" s="589"/>
      <c r="CX9" s="589"/>
      <c r="CY9" s="589"/>
      <c r="CZ9" s="612"/>
      <c r="DA9" s="441">
        <f t="shared" si="33"/>
        <v>0</v>
      </c>
      <c r="DB9" s="611"/>
      <c r="DC9" s="589"/>
      <c r="DD9" s="589"/>
      <c r="DE9" s="589"/>
      <c r="DF9" s="612"/>
      <c r="DG9" s="492">
        <f t="shared" si="34"/>
        <v>0</v>
      </c>
      <c r="DH9" s="611"/>
      <c r="DI9" s="589"/>
      <c r="DJ9" s="589"/>
      <c r="DK9" s="589"/>
      <c r="DL9" s="589"/>
      <c r="DM9" s="589"/>
      <c r="DN9" s="612"/>
      <c r="DO9" s="33">
        <f t="shared" si="1"/>
        <v>0</v>
      </c>
      <c r="DP9" s="611"/>
      <c r="DQ9" s="589"/>
      <c r="DR9" s="589"/>
      <c r="DS9" s="589"/>
      <c r="DT9" s="589"/>
      <c r="DU9" s="589"/>
      <c r="DV9" s="589"/>
      <c r="DW9" s="612"/>
      <c r="DX9" s="33">
        <f t="shared" si="35"/>
        <v>0</v>
      </c>
      <c r="DY9" s="611"/>
      <c r="DZ9" s="589"/>
      <c r="EA9" s="589"/>
      <c r="EB9" s="589"/>
      <c r="EC9" s="589"/>
      <c r="ED9" s="589"/>
      <c r="EE9" s="589"/>
      <c r="EF9" s="589"/>
      <c r="EG9" s="589"/>
      <c r="EH9" s="612"/>
      <c r="EI9" s="441">
        <f t="shared" si="36"/>
        <v>0</v>
      </c>
      <c r="EJ9" s="611"/>
      <c r="EK9" s="589"/>
      <c r="EL9" s="589"/>
      <c r="EM9" s="589"/>
      <c r="EN9" s="589"/>
      <c r="EO9" s="589"/>
      <c r="EP9" s="589"/>
      <c r="EQ9" s="612"/>
      <c r="ER9" s="437">
        <f t="shared" si="2"/>
        <v>0</v>
      </c>
      <c r="ES9" s="375">
        <f t="shared" si="3"/>
        <v>0</v>
      </c>
      <c r="EV9" s="343">
        <f t="shared" si="4"/>
        <v>0</v>
      </c>
      <c r="EW9" s="343">
        <f t="shared" si="5"/>
        <v>0</v>
      </c>
      <c r="EX9" s="343">
        <f t="shared" si="6"/>
        <v>0</v>
      </c>
      <c r="EY9" s="343">
        <f t="shared" si="7"/>
        <v>0</v>
      </c>
      <c r="EZ9" s="343">
        <f t="shared" si="8"/>
        <v>0</v>
      </c>
      <c r="FA9" s="343">
        <f t="shared" si="9"/>
        <v>0</v>
      </c>
      <c r="FB9" s="343">
        <f t="shared" si="37"/>
        <v>0</v>
      </c>
      <c r="FC9" s="343">
        <f t="shared" si="10"/>
        <v>0</v>
      </c>
      <c r="FD9" s="343">
        <f t="shared" si="11"/>
        <v>0</v>
      </c>
      <c r="FE9" s="343">
        <f t="shared" si="12"/>
        <v>0</v>
      </c>
      <c r="FF9" s="343">
        <f t="shared" si="13"/>
        <v>0</v>
      </c>
      <c r="FG9" s="343">
        <f t="shared" si="38"/>
        <v>0</v>
      </c>
      <c r="FH9" s="343">
        <f t="shared" si="14"/>
        <v>0</v>
      </c>
      <c r="FI9" s="343">
        <f t="shared" si="15"/>
        <v>0</v>
      </c>
      <c r="FJ9" s="343">
        <f t="shared" si="39"/>
        <v>0</v>
      </c>
      <c r="FK9" s="343">
        <f t="shared" si="16"/>
        <v>0</v>
      </c>
      <c r="FL9" s="343">
        <f t="shared" si="17"/>
        <v>0</v>
      </c>
      <c r="FM9" s="343">
        <f t="shared" si="18"/>
        <v>0</v>
      </c>
      <c r="FN9" s="343">
        <f t="shared" si="19"/>
        <v>0</v>
      </c>
      <c r="FO9" s="343">
        <f t="shared" si="20"/>
        <v>0</v>
      </c>
      <c r="FP9" s="343">
        <f t="shared" si="21"/>
        <v>0</v>
      </c>
      <c r="FQ9" s="343">
        <f t="shared" si="22"/>
        <v>0</v>
      </c>
      <c r="FR9" s="343">
        <f t="shared" si="23"/>
        <v>0</v>
      </c>
      <c r="FS9" s="343">
        <f t="shared" si="24"/>
        <v>0</v>
      </c>
      <c r="FT9" s="343">
        <f t="shared" si="25"/>
        <v>0</v>
      </c>
      <c r="FU9" s="343">
        <f t="shared" si="26"/>
        <v>0</v>
      </c>
      <c r="FV9" s="343">
        <f t="shared" si="40"/>
        <v>0</v>
      </c>
      <c r="FW9" s="343">
        <f t="shared" si="41"/>
        <v>0</v>
      </c>
      <c r="FX9" s="343">
        <f t="shared" si="42"/>
        <v>0</v>
      </c>
      <c r="FY9" s="343">
        <f t="shared" si="43"/>
        <v>0</v>
      </c>
      <c r="FZ9" s="343">
        <f t="shared" si="44"/>
        <v>0</v>
      </c>
      <c r="GA9" s="343">
        <f t="shared" si="45"/>
        <v>0</v>
      </c>
      <c r="GB9" s="343">
        <f t="shared" si="46"/>
        <v>0</v>
      </c>
      <c r="GC9" s="343">
        <f t="shared" si="47"/>
        <v>0</v>
      </c>
      <c r="GD9" s="343">
        <f t="shared" si="48"/>
        <v>0</v>
      </c>
      <c r="GE9" s="343">
        <f t="shared" si="49"/>
        <v>0</v>
      </c>
      <c r="GF9" s="343">
        <f t="shared" si="50"/>
        <v>0</v>
      </c>
      <c r="GG9" s="343">
        <f t="shared" si="51"/>
        <v>0</v>
      </c>
      <c r="GH9" s="343">
        <f t="shared" si="52"/>
        <v>0</v>
      </c>
      <c r="GI9" s="343">
        <f t="shared" si="53"/>
        <v>0</v>
      </c>
      <c r="GK9" s="375">
        <f t="shared" si="54"/>
        <v>0</v>
      </c>
      <c r="GL9" s="375"/>
    </row>
    <row r="10" spans="1:245" x14ac:dyDescent="0.25">
      <c r="A10" s="136" t="s">
        <v>68</v>
      </c>
      <c r="B10" s="129">
        <f>Da!C28</f>
        <v>0</v>
      </c>
      <c r="C10" s="137"/>
      <c r="D10" s="589"/>
      <c r="E10" s="589"/>
      <c r="F10" s="589"/>
      <c r="G10" s="589"/>
      <c r="H10" s="589"/>
      <c r="I10" s="589"/>
      <c r="J10" s="589"/>
      <c r="K10" s="589"/>
      <c r="L10" s="589"/>
      <c r="M10" s="589"/>
      <c r="N10" s="589"/>
      <c r="O10" s="589"/>
      <c r="P10" s="589"/>
      <c r="Q10" s="590"/>
      <c r="R10" s="491">
        <f t="shared" si="0"/>
        <v>0</v>
      </c>
      <c r="S10" s="596"/>
      <c r="T10" s="589"/>
      <c r="U10" s="589"/>
      <c r="V10" s="589"/>
      <c r="W10" s="589"/>
      <c r="X10" s="589"/>
      <c r="Y10" s="589"/>
      <c r="Z10" s="589"/>
      <c r="AA10" s="589"/>
      <c r="AB10" s="590"/>
      <c r="AC10" s="29">
        <f t="shared" si="27"/>
        <v>0</v>
      </c>
      <c r="AD10" s="596"/>
      <c r="AE10" s="589"/>
      <c r="AF10" s="589"/>
      <c r="AG10" s="589"/>
      <c r="AH10" s="589"/>
      <c r="AI10" s="589"/>
      <c r="AJ10" s="589"/>
      <c r="AK10" s="589"/>
      <c r="AL10" s="589"/>
      <c r="AM10" s="589"/>
      <c r="AN10" s="589"/>
      <c r="AO10" s="589"/>
      <c r="AP10" s="589"/>
      <c r="AQ10" s="589"/>
      <c r="AR10" s="590"/>
      <c r="AS10" s="491">
        <f t="shared" si="28"/>
        <v>0</v>
      </c>
      <c r="AT10" s="596"/>
      <c r="AU10" s="589"/>
      <c r="AV10" s="589"/>
      <c r="AW10" s="589"/>
      <c r="AX10" s="589"/>
      <c r="AY10" s="589"/>
      <c r="AZ10" s="589"/>
      <c r="BA10" s="589"/>
      <c r="BB10" s="589"/>
      <c r="BC10" s="589"/>
      <c r="BD10" s="589"/>
      <c r="BE10" s="589"/>
      <c r="BF10" s="590"/>
      <c r="BG10" s="29">
        <f t="shared" si="29"/>
        <v>0</v>
      </c>
      <c r="BH10" s="596"/>
      <c r="BI10" s="589"/>
      <c r="BJ10" s="589"/>
      <c r="BK10" s="589"/>
      <c r="BL10" s="589"/>
      <c r="BM10" s="589"/>
      <c r="BN10" s="590"/>
      <c r="BO10" s="384">
        <f t="shared" si="30"/>
        <v>0</v>
      </c>
      <c r="BP10" s="611"/>
      <c r="BQ10" s="589"/>
      <c r="BR10" s="589"/>
      <c r="BS10" s="589"/>
      <c r="BT10" s="589"/>
      <c r="BU10" s="589"/>
      <c r="BV10" s="589"/>
      <c r="BW10" s="589"/>
      <c r="BX10" s="589"/>
      <c r="BY10" s="589"/>
      <c r="BZ10" s="589"/>
      <c r="CA10" s="589"/>
      <c r="CB10" s="589"/>
      <c r="CC10" s="612"/>
      <c r="CD10" s="491">
        <f t="shared" si="31"/>
        <v>0</v>
      </c>
      <c r="CE10" s="598"/>
      <c r="CF10" s="591"/>
      <c r="CG10" s="591"/>
      <c r="CH10" s="591"/>
      <c r="CI10" s="591"/>
      <c r="CJ10" s="591"/>
      <c r="CK10" s="591"/>
      <c r="CL10" s="592"/>
      <c r="CM10" s="490">
        <f t="shared" si="32"/>
        <v>0</v>
      </c>
      <c r="CN10" s="611"/>
      <c r="CO10" s="589"/>
      <c r="CP10" s="589"/>
      <c r="CQ10" s="589"/>
      <c r="CR10" s="589"/>
      <c r="CS10" s="589"/>
      <c r="CT10" s="589"/>
      <c r="CU10" s="589"/>
      <c r="CV10" s="589"/>
      <c r="CW10" s="589"/>
      <c r="CX10" s="589"/>
      <c r="CY10" s="589"/>
      <c r="CZ10" s="612"/>
      <c r="DA10" s="441">
        <f t="shared" si="33"/>
        <v>0</v>
      </c>
      <c r="DB10" s="611"/>
      <c r="DC10" s="589"/>
      <c r="DD10" s="589"/>
      <c r="DE10" s="589"/>
      <c r="DF10" s="612"/>
      <c r="DG10" s="492">
        <f t="shared" si="34"/>
        <v>0</v>
      </c>
      <c r="DH10" s="611"/>
      <c r="DI10" s="589"/>
      <c r="DJ10" s="589"/>
      <c r="DK10" s="589"/>
      <c r="DL10" s="589"/>
      <c r="DM10" s="589"/>
      <c r="DN10" s="612"/>
      <c r="DO10" s="33">
        <f t="shared" si="1"/>
        <v>0</v>
      </c>
      <c r="DP10" s="611"/>
      <c r="DQ10" s="589"/>
      <c r="DR10" s="589"/>
      <c r="DS10" s="589"/>
      <c r="DT10" s="589"/>
      <c r="DU10" s="589"/>
      <c r="DV10" s="589"/>
      <c r="DW10" s="612"/>
      <c r="DX10" s="33">
        <f t="shared" si="35"/>
        <v>0</v>
      </c>
      <c r="DY10" s="611"/>
      <c r="DZ10" s="589"/>
      <c r="EA10" s="589"/>
      <c r="EB10" s="589"/>
      <c r="EC10" s="589"/>
      <c r="ED10" s="589"/>
      <c r="EE10" s="589"/>
      <c r="EF10" s="589"/>
      <c r="EG10" s="589"/>
      <c r="EH10" s="612"/>
      <c r="EI10" s="441">
        <f t="shared" si="36"/>
        <v>0</v>
      </c>
      <c r="EJ10" s="611"/>
      <c r="EK10" s="589"/>
      <c r="EL10" s="589"/>
      <c r="EM10" s="589"/>
      <c r="EN10" s="589"/>
      <c r="EO10" s="589"/>
      <c r="EP10" s="589"/>
      <c r="EQ10" s="612"/>
      <c r="ER10" s="437">
        <f t="shared" si="2"/>
        <v>0</v>
      </c>
      <c r="ES10" s="375">
        <f t="shared" si="3"/>
        <v>0</v>
      </c>
      <c r="EV10" s="343">
        <f t="shared" si="4"/>
        <v>0</v>
      </c>
      <c r="EW10" s="343">
        <f t="shared" si="5"/>
        <v>0</v>
      </c>
      <c r="EX10" s="343">
        <f t="shared" si="6"/>
        <v>0</v>
      </c>
      <c r="EY10" s="343">
        <f t="shared" si="7"/>
        <v>0</v>
      </c>
      <c r="EZ10" s="343">
        <f t="shared" si="8"/>
        <v>0</v>
      </c>
      <c r="FA10" s="343">
        <f t="shared" si="9"/>
        <v>0</v>
      </c>
      <c r="FB10" s="343">
        <f t="shared" si="37"/>
        <v>0</v>
      </c>
      <c r="FC10" s="343">
        <f t="shared" si="10"/>
        <v>0</v>
      </c>
      <c r="FD10" s="343">
        <f t="shared" si="11"/>
        <v>0</v>
      </c>
      <c r="FE10" s="343">
        <f t="shared" si="12"/>
        <v>0</v>
      </c>
      <c r="FF10" s="343">
        <f t="shared" si="13"/>
        <v>0</v>
      </c>
      <c r="FG10" s="343">
        <f t="shared" si="38"/>
        <v>0</v>
      </c>
      <c r="FH10" s="343">
        <f t="shared" si="14"/>
        <v>0</v>
      </c>
      <c r="FI10" s="343">
        <f t="shared" si="15"/>
        <v>0</v>
      </c>
      <c r="FJ10" s="343">
        <f t="shared" si="39"/>
        <v>0</v>
      </c>
      <c r="FK10" s="343">
        <f t="shared" si="16"/>
        <v>0</v>
      </c>
      <c r="FL10" s="343">
        <f t="shared" si="17"/>
        <v>0</v>
      </c>
      <c r="FM10" s="343">
        <f t="shared" si="18"/>
        <v>0</v>
      </c>
      <c r="FN10" s="343">
        <f t="shared" si="19"/>
        <v>0</v>
      </c>
      <c r="FO10" s="343">
        <f t="shared" si="20"/>
        <v>0</v>
      </c>
      <c r="FP10" s="343">
        <f t="shared" si="21"/>
        <v>0</v>
      </c>
      <c r="FQ10" s="343">
        <f t="shared" si="22"/>
        <v>0</v>
      </c>
      <c r="FR10" s="343">
        <f t="shared" si="23"/>
        <v>0</v>
      </c>
      <c r="FS10" s="343">
        <f t="shared" si="24"/>
        <v>0</v>
      </c>
      <c r="FT10" s="343">
        <f t="shared" si="25"/>
        <v>0</v>
      </c>
      <c r="FU10" s="343">
        <f t="shared" si="26"/>
        <v>0</v>
      </c>
      <c r="FV10" s="343">
        <f t="shared" si="40"/>
        <v>0</v>
      </c>
      <c r="FW10" s="343">
        <f t="shared" si="41"/>
        <v>0</v>
      </c>
      <c r="FX10" s="343">
        <f t="shared" si="42"/>
        <v>0</v>
      </c>
      <c r="FY10" s="343">
        <f t="shared" si="43"/>
        <v>0</v>
      </c>
      <c r="FZ10" s="343">
        <f t="shared" si="44"/>
        <v>0</v>
      </c>
      <c r="GA10" s="343">
        <f t="shared" si="45"/>
        <v>0</v>
      </c>
      <c r="GB10" s="343">
        <f t="shared" si="46"/>
        <v>0</v>
      </c>
      <c r="GC10" s="343">
        <f t="shared" si="47"/>
        <v>0</v>
      </c>
      <c r="GD10" s="343">
        <f t="shared" si="48"/>
        <v>0</v>
      </c>
      <c r="GE10" s="343">
        <f t="shared" si="49"/>
        <v>0</v>
      </c>
      <c r="GF10" s="343">
        <f t="shared" si="50"/>
        <v>0</v>
      </c>
      <c r="GG10" s="343">
        <f t="shared" si="51"/>
        <v>0</v>
      </c>
      <c r="GH10" s="343">
        <f t="shared" si="52"/>
        <v>0</v>
      </c>
      <c r="GI10" s="343">
        <f t="shared" si="53"/>
        <v>0</v>
      </c>
      <c r="GK10" s="375">
        <f t="shared" si="54"/>
        <v>0</v>
      </c>
      <c r="GL10" s="375"/>
    </row>
    <row r="11" spans="1:245" x14ac:dyDescent="0.25">
      <c r="A11" s="136" t="s">
        <v>69</v>
      </c>
      <c r="B11" s="129">
        <f>Da!C29</f>
        <v>0</v>
      </c>
      <c r="C11" s="137"/>
      <c r="D11" s="589"/>
      <c r="E11" s="589"/>
      <c r="F11" s="589"/>
      <c r="G11" s="589"/>
      <c r="H11" s="589"/>
      <c r="I11" s="589"/>
      <c r="J11" s="589"/>
      <c r="K11" s="589"/>
      <c r="L11" s="589"/>
      <c r="M11" s="589"/>
      <c r="N11" s="589"/>
      <c r="O11" s="589"/>
      <c r="P11" s="589"/>
      <c r="Q11" s="590"/>
      <c r="R11" s="491">
        <f t="shared" si="0"/>
        <v>0</v>
      </c>
      <c r="S11" s="596"/>
      <c r="T11" s="589"/>
      <c r="U11" s="589"/>
      <c r="V11" s="589"/>
      <c r="W11" s="589"/>
      <c r="X11" s="589"/>
      <c r="Y11" s="589"/>
      <c r="Z11" s="589"/>
      <c r="AA11" s="589"/>
      <c r="AB11" s="590"/>
      <c r="AC11" s="29">
        <f t="shared" si="27"/>
        <v>0</v>
      </c>
      <c r="AD11" s="596"/>
      <c r="AE11" s="589"/>
      <c r="AF11" s="589"/>
      <c r="AG11" s="589"/>
      <c r="AH11" s="589"/>
      <c r="AI11" s="589"/>
      <c r="AJ11" s="589"/>
      <c r="AK11" s="589"/>
      <c r="AL11" s="589"/>
      <c r="AM11" s="589"/>
      <c r="AN11" s="589"/>
      <c r="AO11" s="589"/>
      <c r="AP11" s="589"/>
      <c r="AQ11" s="589"/>
      <c r="AR11" s="590"/>
      <c r="AS11" s="491">
        <f t="shared" si="28"/>
        <v>0</v>
      </c>
      <c r="AT11" s="596"/>
      <c r="AU11" s="589"/>
      <c r="AV11" s="589"/>
      <c r="AW11" s="589"/>
      <c r="AX11" s="589"/>
      <c r="AY11" s="589"/>
      <c r="AZ11" s="589"/>
      <c r="BA11" s="589"/>
      <c r="BB11" s="589"/>
      <c r="BC11" s="589"/>
      <c r="BD11" s="589"/>
      <c r="BE11" s="589"/>
      <c r="BF11" s="590"/>
      <c r="BG11" s="29">
        <f t="shared" si="29"/>
        <v>0</v>
      </c>
      <c r="BH11" s="596"/>
      <c r="BI11" s="589"/>
      <c r="BJ11" s="589"/>
      <c r="BK11" s="589"/>
      <c r="BL11" s="589"/>
      <c r="BM11" s="589"/>
      <c r="BN11" s="590"/>
      <c r="BO11" s="384">
        <f t="shared" si="30"/>
        <v>0</v>
      </c>
      <c r="BP11" s="611"/>
      <c r="BQ11" s="589"/>
      <c r="BR11" s="589"/>
      <c r="BS11" s="589"/>
      <c r="BT11" s="589"/>
      <c r="BU11" s="589"/>
      <c r="BV11" s="589"/>
      <c r="BW11" s="589"/>
      <c r="BX11" s="589"/>
      <c r="BY11" s="589"/>
      <c r="BZ11" s="589"/>
      <c r="CA11" s="589"/>
      <c r="CB11" s="589"/>
      <c r="CC11" s="612"/>
      <c r="CD11" s="491">
        <f t="shared" si="31"/>
        <v>0</v>
      </c>
      <c r="CE11" s="598"/>
      <c r="CF11" s="591"/>
      <c r="CG11" s="591"/>
      <c r="CH11" s="591"/>
      <c r="CI11" s="591"/>
      <c r="CJ11" s="591"/>
      <c r="CK11" s="591"/>
      <c r="CL11" s="592"/>
      <c r="CM11" s="490">
        <f t="shared" si="32"/>
        <v>0</v>
      </c>
      <c r="CN11" s="611"/>
      <c r="CO11" s="589"/>
      <c r="CP11" s="589"/>
      <c r="CQ11" s="589"/>
      <c r="CR11" s="589"/>
      <c r="CS11" s="589"/>
      <c r="CT11" s="589"/>
      <c r="CU11" s="589"/>
      <c r="CV11" s="589"/>
      <c r="CW11" s="589"/>
      <c r="CX11" s="589"/>
      <c r="CY11" s="589"/>
      <c r="CZ11" s="612"/>
      <c r="DA11" s="441">
        <f t="shared" si="33"/>
        <v>0</v>
      </c>
      <c r="DB11" s="611"/>
      <c r="DC11" s="589"/>
      <c r="DD11" s="589"/>
      <c r="DE11" s="589"/>
      <c r="DF11" s="612"/>
      <c r="DG11" s="492">
        <f t="shared" si="34"/>
        <v>0</v>
      </c>
      <c r="DH11" s="611"/>
      <c r="DI11" s="589"/>
      <c r="DJ11" s="589"/>
      <c r="DK11" s="589"/>
      <c r="DL11" s="589"/>
      <c r="DM11" s="589"/>
      <c r="DN11" s="612"/>
      <c r="DO11" s="33">
        <f t="shared" si="1"/>
        <v>0</v>
      </c>
      <c r="DP11" s="611"/>
      <c r="DQ11" s="589"/>
      <c r="DR11" s="589"/>
      <c r="DS11" s="589"/>
      <c r="DT11" s="589"/>
      <c r="DU11" s="589"/>
      <c r="DV11" s="589"/>
      <c r="DW11" s="612"/>
      <c r="DX11" s="33">
        <f t="shared" si="35"/>
        <v>0</v>
      </c>
      <c r="DY11" s="611"/>
      <c r="DZ11" s="589"/>
      <c r="EA11" s="589"/>
      <c r="EB11" s="589"/>
      <c r="EC11" s="589"/>
      <c r="ED11" s="589"/>
      <c r="EE11" s="589"/>
      <c r="EF11" s="589"/>
      <c r="EG11" s="589"/>
      <c r="EH11" s="612"/>
      <c r="EI11" s="441">
        <f t="shared" si="36"/>
        <v>0</v>
      </c>
      <c r="EJ11" s="611"/>
      <c r="EK11" s="589"/>
      <c r="EL11" s="589"/>
      <c r="EM11" s="589"/>
      <c r="EN11" s="589"/>
      <c r="EO11" s="589"/>
      <c r="EP11" s="589"/>
      <c r="EQ11" s="612"/>
      <c r="ER11" s="437">
        <f t="shared" si="2"/>
        <v>0</v>
      </c>
      <c r="ES11" s="375">
        <f t="shared" si="3"/>
        <v>0</v>
      </c>
      <c r="EV11" s="343">
        <f t="shared" si="4"/>
        <v>0</v>
      </c>
      <c r="EW11" s="343">
        <f t="shared" si="5"/>
        <v>0</v>
      </c>
      <c r="EX11" s="343">
        <f t="shared" si="6"/>
        <v>0</v>
      </c>
      <c r="EY11" s="343">
        <f t="shared" si="7"/>
        <v>0</v>
      </c>
      <c r="EZ11" s="343">
        <f t="shared" si="8"/>
        <v>0</v>
      </c>
      <c r="FA11" s="343">
        <f t="shared" si="9"/>
        <v>0</v>
      </c>
      <c r="FB11" s="343">
        <f t="shared" si="37"/>
        <v>0</v>
      </c>
      <c r="FC11" s="343">
        <f t="shared" si="10"/>
        <v>0</v>
      </c>
      <c r="FD11" s="343">
        <f t="shared" si="11"/>
        <v>0</v>
      </c>
      <c r="FE11" s="343">
        <f t="shared" si="12"/>
        <v>0</v>
      </c>
      <c r="FF11" s="343">
        <f t="shared" si="13"/>
        <v>0</v>
      </c>
      <c r="FG11" s="343">
        <f t="shared" si="38"/>
        <v>0</v>
      </c>
      <c r="FH11" s="343">
        <f t="shared" si="14"/>
        <v>0</v>
      </c>
      <c r="FI11" s="343">
        <f t="shared" si="15"/>
        <v>0</v>
      </c>
      <c r="FJ11" s="343">
        <f t="shared" si="39"/>
        <v>0</v>
      </c>
      <c r="FK11" s="343">
        <f t="shared" si="16"/>
        <v>0</v>
      </c>
      <c r="FL11" s="343">
        <f t="shared" si="17"/>
        <v>0</v>
      </c>
      <c r="FM11" s="343">
        <f t="shared" si="18"/>
        <v>0</v>
      </c>
      <c r="FN11" s="343">
        <f t="shared" si="19"/>
        <v>0</v>
      </c>
      <c r="FO11" s="343">
        <f t="shared" si="20"/>
        <v>0</v>
      </c>
      <c r="FP11" s="343">
        <f t="shared" si="21"/>
        <v>0</v>
      </c>
      <c r="FQ11" s="343">
        <f t="shared" si="22"/>
        <v>0</v>
      </c>
      <c r="FR11" s="343">
        <f t="shared" si="23"/>
        <v>0</v>
      </c>
      <c r="FS11" s="343">
        <f t="shared" si="24"/>
        <v>0</v>
      </c>
      <c r="FT11" s="343">
        <f t="shared" si="25"/>
        <v>0</v>
      </c>
      <c r="FU11" s="343">
        <f t="shared" si="26"/>
        <v>0</v>
      </c>
      <c r="FV11" s="343">
        <f t="shared" si="40"/>
        <v>0</v>
      </c>
      <c r="FW11" s="343">
        <f t="shared" si="41"/>
        <v>0</v>
      </c>
      <c r="FX11" s="343">
        <f t="shared" si="42"/>
        <v>0</v>
      </c>
      <c r="FY11" s="343">
        <f t="shared" si="43"/>
        <v>0</v>
      </c>
      <c r="FZ11" s="343">
        <f t="shared" si="44"/>
        <v>0</v>
      </c>
      <c r="GA11" s="343">
        <f t="shared" si="45"/>
        <v>0</v>
      </c>
      <c r="GB11" s="343">
        <f t="shared" si="46"/>
        <v>0</v>
      </c>
      <c r="GC11" s="343">
        <f t="shared" si="47"/>
        <v>0</v>
      </c>
      <c r="GD11" s="343">
        <f t="shared" si="48"/>
        <v>0</v>
      </c>
      <c r="GE11" s="343">
        <f t="shared" si="49"/>
        <v>0</v>
      </c>
      <c r="GF11" s="343">
        <f t="shared" si="50"/>
        <v>0</v>
      </c>
      <c r="GG11" s="343">
        <f t="shared" si="51"/>
        <v>0</v>
      </c>
      <c r="GH11" s="343">
        <f t="shared" si="52"/>
        <v>0</v>
      </c>
      <c r="GI11" s="343">
        <f t="shared" si="53"/>
        <v>0</v>
      </c>
      <c r="GK11" s="375">
        <f t="shared" si="54"/>
        <v>0</v>
      </c>
      <c r="GL11" s="375"/>
    </row>
    <row r="12" spans="1:245" x14ac:dyDescent="0.25">
      <c r="A12" s="136" t="s">
        <v>70</v>
      </c>
      <c r="B12" s="129">
        <f>Da!C30</f>
        <v>0</v>
      </c>
      <c r="C12" s="137"/>
      <c r="D12" s="589"/>
      <c r="E12" s="589"/>
      <c r="F12" s="589"/>
      <c r="G12" s="589"/>
      <c r="H12" s="589"/>
      <c r="I12" s="589"/>
      <c r="J12" s="589"/>
      <c r="K12" s="589"/>
      <c r="L12" s="589"/>
      <c r="M12" s="589"/>
      <c r="N12" s="589"/>
      <c r="O12" s="589"/>
      <c r="P12" s="589"/>
      <c r="Q12" s="590"/>
      <c r="R12" s="491">
        <f t="shared" si="0"/>
        <v>0</v>
      </c>
      <c r="S12" s="596"/>
      <c r="T12" s="589"/>
      <c r="U12" s="589"/>
      <c r="V12" s="589"/>
      <c r="W12" s="589"/>
      <c r="X12" s="589"/>
      <c r="Y12" s="589"/>
      <c r="Z12" s="589"/>
      <c r="AA12" s="589"/>
      <c r="AB12" s="590"/>
      <c r="AC12" s="29">
        <f t="shared" si="27"/>
        <v>0</v>
      </c>
      <c r="AD12" s="596"/>
      <c r="AE12" s="589"/>
      <c r="AF12" s="589"/>
      <c r="AG12" s="589"/>
      <c r="AH12" s="589"/>
      <c r="AI12" s="589"/>
      <c r="AJ12" s="589"/>
      <c r="AK12" s="589"/>
      <c r="AL12" s="589"/>
      <c r="AM12" s="589"/>
      <c r="AN12" s="589"/>
      <c r="AO12" s="589"/>
      <c r="AP12" s="589"/>
      <c r="AQ12" s="589"/>
      <c r="AR12" s="590"/>
      <c r="AS12" s="491">
        <f t="shared" si="28"/>
        <v>0</v>
      </c>
      <c r="AT12" s="596"/>
      <c r="AU12" s="589"/>
      <c r="AV12" s="589"/>
      <c r="AW12" s="589"/>
      <c r="AX12" s="589"/>
      <c r="AY12" s="589"/>
      <c r="AZ12" s="589"/>
      <c r="BA12" s="589"/>
      <c r="BB12" s="589"/>
      <c r="BC12" s="589"/>
      <c r="BD12" s="589"/>
      <c r="BE12" s="589"/>
      <c r="BF12" s="590"/>
      <c r="BG12" s="29">
        <f t="shared" si="29"/>
        <v>0</v>
      </c>
      <c r="BH12" s="596"/>
      <c r="BI12" s="589"/>
      <c r="BJ12" s="589"/>
      <c r="BK12" s="589"/>
      <c r="BL12" s="589"/>
      <c r="BM12" s="589"/>
      <c r="BN12" s="590"/>
      <c r="BO12" s="384">
        <f t="shared" si="30"/>
        <v>0</v>
      </c>
      <c r="BP12" s="613"/>
      <c r="BQ12" s="591"/>
      <c r="BR12" s="591"/>
      <c r="BS12" s="591"/>
      <c r="BT12" s="591"/>
      <c r="BU12" s="591"/>
      <c r="BV12" s="591"/>
      <c r="BW12" s="591"/>
      <c r="BX12" s="591"/>
      <c r="BY12" s="591"/>
      <c r="BZ12" s="591"/>
      <c r="CA12" s="591"/>
      <c r="CB12" s="591"/>
      <c r="CC12" s="612"/>
      <c r="CD12" s="491">
        <f t="shared" si="31"/>
        <v>0</v>
      </c>
      <c r="CE12" s="596"/>
      <c r="CF12" s="589"/>
      <c r="CG12" s="589"/>
      <c r="CH12" s="589"/>
      <c r="CI12" s="589"/>
      <c r="CJ12" s="589"/>
      <c r="CK12" s="589"/>
      <c r="CL12" s="590"/>
      <c r="CM12" s="490">
        <f t="shared" si="32"/>
        <v>0</v>
      </c>
      <c r="CN12" s="611"/>
      <c r="CO12" s="589"/>
      <c r="CP12" s="589"/>
      <c r="CQ12" s="589"/>
      <c r="CR12" s="589"/>
      <c r="CS12" s="589"/>
      <c r="CT12" s="589"/>
      <c r="CU12" s="589"/>
      <c r="CV12" s="589"/>
      <c r="CW12" s="589"/>
      <c r="CX12" s="589"/>
      <c r="CY12" s="589"/>
      <c r="CZ12" s="612"/>
      <c r="DA12" s="441">
        <f t="shared" si="33"/>
        <v>0</v>
      </c>
      <c r="DB12" s="611"/>
      <c r="DC12" s="589"/>
      <c r="DD12" s="589"/>
      <c r="DE12" s="589"/>
      <c r="DF12" s="612"/>
      <c r="DG12" s="492">
        <f t="shared" si="34"/>
        <v>0</v>
      </c>
      <c r="DH12" s="611"/>
      <c r="DI12" s="589"/>
      <c r="DJ12" s="589"/>
      <c r="DK12" s="589"/>
      <c r="DL12" s="589"/>
      <c r="DM12" s="589"/>
      <c r="DN12" s="612"/>
      <c r="DO12" s="33">
        <f t="shared" si="1"/>
        <v>0</v>
      </c>
      <c r="DP12" s="611"/>
      <c r="DQ12" s="589"/>
      <c r="DR12" s="589"/>
      <c r="DS12" s="589"/>
      <c r="DT12" s="589"/>
      <c r="DU12" s="589"/>
      <c r="DV12" s="589"/>
      <c r="DW12" s="612"/>
      <c r="DX12" s="33">
        <f t="shared" si="35"/>
        <v>0</v>
      </c>
      <c r="DY12" s="611"/>
      <c r="DZ12" s="589"/>
      <c r="EA12" s="589"/>
      <c r="EB12" s="589"/>
      <c r="EC12" s="589"/>
      <c r="ED12" s="589"/>
      <c r="EE12" s="589"/>
      <c r="EF12" s="589"/>
      <c r="EG12" s="589"/>
      <c r="EH12" s="612"/>
      <c r="EI12" s="441">
        <f t="shared" si="36"/>
        <v>0</v>
      </c>
      <c r="EJ12" s="611"/>
      <c r="EK12" s="589"/>
      <c r="EL12" s="589"/>
      <c r="EM12" s="589"/>
      <c r="EN12" s="589"/>
      <c r="EO12" s="589"/>
      <c r="EP12" s="589"/>
      <c r="EQ12" s="612"/>
      <c r="ER12" s="437">
        <f t="shared" si="2"/>
        <v>0</v>
      </c>
      <c r="ES12" s="375">
        <f t="shared" si="3"/>
        <v>0</v>
      </c>
      <c r="EV12" s="343">
        <f t="shared" si="4"/>
        <v>0</v>
      </c>
      <c r="EW12" s="343">
        <f t="shared" si="5"/>
        <v>0</v>
      </c>
      <c r="EX12" s="343">
        <f t="shared" si="6"/>
        <v>0</v>
      </c>
      <c r="EY12" s="343">
        <f t="shared" si="7"/>
        <v>0</v>
      </c>
      <c r="EZ12" s="343">
        <f t="shared" si="8"/>
        <v>0</v>
      </c>
      <c r="FA12" s="343">
        <f t="shared" si="9"/>
        <v>0</v>
      </c>
      <c r="FB12" s="343">
        <f t="shared" si="37"/>
        <v>0</v>
      </c>
      <c r="FC12" s="343">
        <f t="shared" si="10"/>
        <v>0</v>
      </c>
      <c r="FD12" s="343">
        <f t="shared" si="11"/>
        <v>0</v>
      </c>
      <c r="FE12" s="343">
        <f t="shared" si="12"/>
        <v>0</v>
      </c>
      <c r="FF12" s="343">
        <f t="shared" si="13"/>
        <v>0</v>
      </c>
      <c r="FG12" s="343">
        <f t="shared" si="38"/>
        <v>0</v>
      </c>
      <c r="FH12" s="343">
        <f t="shared" si="14"/>
        <v>0</v>
      </c>
      <c r="FI12" s="343">
        <f t="shared" si="15"/>
        <v>0</v>
      </c>
      <c r="FJ12" s="343">
        <f t="shared" si="39"/>
        <v>0</v>
      </c>
      <c r="FK12" s="343">
        <f t="shared" si="16"/>
        <v>0</v>
      </c>
      <c r="FL12" s="343">
        <f t="shared" si="17"/>
        <v>0</v>
      </c>
      <c r="FM12" s="343">
        <f t="shared" si="18"/>
        <v>0</v>
      </c>
      <c r="FN12" s="343">
        <f t="shared" si="19"/>
        <v>0</v>
      </c>
      <c r="FO12" s="343">
        <f t="shared" si="20"/>
        <v>0</v>
      </c>
      <c r="FP12" s="343">
        <f t="shared" si="21"/>
        <v>0</v>
      </c>
      <c r="FQ12" s="343">
        <f t="shared" si="22"/>
        <v>0</v>
      </c>
      <c r="FR12" s="343">
        <f t="shared" si="23"/>
        <v>0</v>
      </c>
      <c r="FS12" s="343">
        <f t="shared" si="24"/>
        <v>0</v>
      </c>
      <c r="FT12" s="343">
        <f t="shared" si="25"/>
        <v>0</v>
      </c>
      <c r="FU12" s="343">
        <f t="shared" si="26"/>
        <v>0</v>
      </c>
      <c r="FV12" s="343">
        <f t="shared" si="40"/>
        <v>0</v>
      </c>
      <c r="FW12" s="343">
        <f t="shared" si="41"/>
        <v>0</v>
      </c>
      <c r="FX12" s="343">
        <f t="shared" si="42"/>
        <v>0</v>
      </c>
      <c r="FY12" s="343">
        <f t="shared" si="43"/>
        <v>0</v>
      </c>
      <c r="FZ12" s="343">
        <f t="shared" si="44"/>
        <v>0</v>
      </c>
      <c r="GA12" s="343">
        <f t="shared" si="45"/>
        <v>0</v>
      </c>
      <c r="GB12" s="343">
        <f t="shared" si="46"/>
        <v>0</v>
      </c>
      <c r="GC12" s="343">
        <f t="shared" si="47"/>
        <v>0</v>
      </c>
      <c r="GD12" s="343">
        <f t="shared" si="48"/>
        <v>0</v>
      </c>
      <c r="GE12" s="343">
        <f t="shared" si="49"/>
        <v>0</v>
      </c>
      <c r="GF12" s="343">
        <f t="shared" si="50"/>
        <v>0</v>
      </c>
      <c r="GG12" s="343">
        <f t="shared" si="51"/>
        <v>0</v>
      </c>
      <c r="GH12" s="343">
        <f t="shared" si="52"/>
        <v>0</v>
      </c>
      <c r="GI12" s="343">
        <f t="shared" si="53"/>
        <v>0</v>
      </c>
      <c r="GK12" s="375">
        <f t="shared" si="54"/>
        <v>0</v>
      </c>
      <c r="GL12" s="375"/>
    </row>
    <row r="13" spans="1:245" x14ac:dyDescent="0.25">
      <c r="A13" s="136" t="s">
        <v>71</v>
      </c>
      <c r="B13" s="129">
        <f>Da!C31</f>
        <v>0</v>
      </c>
      <c r="C13" s="37"/>
      <c r="D13" s="589"/>
      <c r="E13" s="589"/>
      <c r="F13" s="589"/>
      <c r="G13" s="589"/>
      <c r="H13" s="589"/>
      <c r="I13" s="589"/>
      <c r="J13" s="589"/>
      <c r="K13" s="589"/>
      <c r="L13" s="589"/>
      <c r="M13" s="589"/>
      <c r="N13" s="589"/>
      <c r="O13" s="589"/>
      <c r="P13" s="589"/>
      <c r="Q13" s="590"/>
      <c r="R13" s="491">
        <f t="shared" si="0"/>
        <v>0</v>
      </c>
      <c r="S13" s="596"/>
      <c r="T13" s="589"/>
      <c r="U13" s="589"/>
      <c r="V13" s="589"/>
      <c r="W13" s="589"/>
      <c r="X13" s="589"/>
      <c r="Y13" s="589"/>
      <c r="Z13" s="589"/>
      <c r="AA13" s="589"/>
      <c r="AB13" s="590"/>
      <c r="AC13" s="29">
        <f t="shared" si="27"/>
        <v>0</v>
      </c>
      <c r="AD13" s="596"/>
      <c r="AE13" s="589"/>
      <c r="AF13" s="589"/>
      <c r="AG13" s="589"/>
      <c r="AH13" s="589"/>
      <c r="AI13" s="589"/>
      <c r="AJ13" s="589"/>
      <c r="AK13" s="589"/>
      <c r="AL13" s="589"/>
      <c r="AM13" s="589"/>
      <c r="AN13" s="589"/>
      <c r="AO13" s="589"/>
      <c r="AP13" s="589"/>
      <c r="AQ13" s="589"/>
      <c r="AR13" s="590"/>
      <c r="AS13" s="491">
        <f t="shared" si="28"/>
        <v>0</v>
      </c>
      <c r="AT13" s="596"/>
      <c r="AU13" s="589"/>
      <c r="AV13" s="589"/>
      <c r="AW13" s="589"/>
      <c r="AX13" s="589"/>
      <c r="AY13" s="589"/>
      <c r="AZ13" s="589"/>
      <c r="BA13" s="589"/>
      <c r="BB13" s="589"/>
      <c r="BC13" s="589"/>
      <c r="BD13" s="589"/>
      <c r="BE13" s="589"/>
      <c r="BF13" s="590"/>
      <c r="BG13" s="29">
        <f t="shared" si="29"/>
        <v>0</v>
      </c>
      <c r="BH13" s="596"/>
      <c r="BI13" s="589"/>
      <c r="BJ13" s="589"/>
      <c r="BK13" s="589"/>
      <c r="BL13" s="589"/>
      <c r="BM13" s="589"/>
      <c r="BN13" s="590"/>
      <c r="BO13" s="384">
        <f t="shared" si="30"/>
        <v>0</v>
      </c>
      <c r="BP13" s="611"/>
      <c r="BQ13" s="589"/>
      <c r="BR13" s="589"/>
      <c r="BS13" s="589"/>
      <c r="BT13" s="589"/>
      <c r="BU13" s="589"/>
      <c r="BV13" s="589"/>
      <c r="BW13" s="589"/>
      <c r="BX13" s="589"/>
      <c r="BY13" s="589"/>
      <c r="BZ13" s="589"/>
      <c r="CA13" s="589"/>
      <c r="CB13" s="589"/>
      <c r="CC13" s="612"/>
      <c r="CD13" s="491">
        <f t="shared" si="31"/>
        <v>0</v>
      </c>
      <c r="CE13" s="596"/>
      <c r="CF13" s="589"/>
      <c r="CG13" s="589"/>
      <c r="CH13" s="589"/>
      <c r="CI13" s="589"/>
      <c r="CJ13" s="589"/>
      <c r="CK13" s="589"/>
      <c r="CL13" s="590"/>
      <c r="CM13" s="490">
        <f t="shared" si="32"/>
        <v>0</v>
      </c>
      <c r="CN13" s="611"/>
      <c r="CO13" s="589"/>
      <c r="CP13" s="589"/>
      <c r="CQ13" s="589"/>
      <c r="CR13" s="589"/>
      <c r="CS13" s="589"/>
      <c r="CT13" s="589"/>
      <c r="CU13" s="589"/>
      <c r="CV13" s="589"/>
      <c r="CW13" s="589"/>
      <c r="CX13" s="589"/>
      <c r="CY13" s="589"/>
      <c r="CZ13" s="612"/>
      <c r="DA13" s="441">
        <f t="shared" si="33"/>
        <v>0</v>
      </c>
      <c r="DB13" s="611"/>
      <c r="DC13" s="589"/>
      <c r="DD13" s="589"/>
      <c r="DE13" s="589"/>
      <c r="DF13" s="612"/>
      <c r="DG13" s="492">
        <f t="shared" si="34"/>
        <v>0</v>
      </c>
      <c r="DH13" s="611"/>
      <c r="DI13" s="589"/>
      <c r="DJ13" s="589"/>
      <c r="DK13" s="589"/>
      <c r="DL13" s="589"/>
      <c r="DM13" s="589"/>
      <c r="DN13" s="612"/>
      <c r="DO13" s="33">
        <f t="shared" si="1"/>
        <v>0</v>
      </c>
      <c r="DP13" s="611"/>
      <c r="DQ13" s="589"/>
      <c r="DR13" s="589"/>
      <c r="DS13" s="589"/>
      <c r="DT13" s="589"/>
      <c r="DU13" s="589"/>
      <c r="DV13" s="589"/>
      <c r="DW13" s="612"/>
      <c r="DX13" s="33">
        <f t="shared" si="35"/>
        <v>0</v>
      </c>
      <c r="DY13" s="611"/>
      <c r="DZ13" s="589"/>
      <c r="EA13" s="589"/>
      <c r="EB13" s="589"/>
      <c r="EC13" s="589"/>
      <c r="ED13" s="589"/>
      <c r="EE13" s="589"/>
      <c r="EF13" s="589"/>
      <c r="EG13" s="589"/>
      <c r="EH13" s="612"/>
      <c r="EI13" s="441">
        <f t="shared" si="36"/>
        <v>0</v>
      </c>
      <c r="EJ13" s="611"/>
      <c r="EK13" s="589"/>
      <c r="EL13" s="589"/>
      <c r="EM13" s="589"/>
      <c r="EN13" s="589"/>
      <c r="EO13" s="589"/>
      <c r="EP13" s="589"/>
      <c r="EQ13" s="612"/>
      <c r="ER13" s="437">
        <f t="shared" si="2"/>
        <v>0</v>
      </c>
      <c r="ES13" s="375">
        <f t="shared" si="3"/>
        <v>0</v>
      </c>
      <c r="EV13" s="343">
        <f t="shared" si="4"/>
        <v>0</v>
      </c>
      <c r="EW13" s="343">
        <f t="shared" si="5"/>
        <v>0</v>
      </c>
      <c r="EX13" s="343">
        <f t="shared" si="6"/>
        <v>0</v>
      </c>
      <c r="EY13" s="343">
        <f t="shared" si="7"/>
        <v>0</v>
      </c>
      <c r="EZ13" s="343">
        <f t="shared" si="8"/>
        <v>0</v>
      </c>
      <c r="FA13" s="343">
        <f t="shared" si="9"/>
        <v>0</v>
      </c>
      <c r="FB13" s="343">
        <f t="shared" si="37"/>
        <v>0</v>
      </c>
      <c r="FC13" s="343">
        <f t="shared" si="10"/>
        <v>0</v>
      </c>
      <c r="FD13" s="343">
        <f t="shared" si="11"/>
        <v>0</v>
      </c>
      <c r="FE13" s="343">
        <f t="shared" si="12"/>
        <v>0</v>
      </c>
      <c r="FF13" s="343">
        <f t="shared" si="13"/>
        <v>0</v>
      </c>
      <c r="FG13" s="343">
        <f t="shared" si="38"/>
        <v>0</v>
      </c>
      <c r="FH13" s="343">
        <f t="shared" si="14"/>
        <v>0</v>
      </c>
      <c r="FI13" s="343">
        <f t="shared" si="15"/>
        <v>0</v>
      </c>
      <c r="FJ13" s="343">
        <f t="shared" si="39"/>
        <v>0</v>
      </c>
      <c r="FK13" s="343">
        <f t="shared" si="16"/>
        <v>0</v>
      </c>
      <c r="FL13" s="343">
        <f t="shared" si="17"/>
        <v>0</v>
      </c>
      <c r="FM13" s="343">
        <f t="shared" si="18"/>
        <v>0</v>
      </c>
      <c r="FN13" s="343">
        <f t="shared" si="19"/>
        <v>0</v>
      </c>
      <c r="FO13" s="343">
        <f t="shared" si="20"/>
        <v>0</v>
      </c>
      <c r="FP13" s="343">
        <f t="shared" si="21"/>
        <v>0</v>
      </c>
      <c r="FQ13" s="343">
        <f t="shared" si="22"/>
        <v>0</v>
      </c>
      <c r="FR13" s="343">
        <f t="shared" si="23"/>
        <v>0</v>
      </c>
      <c r="FS13" s="343">
        <f t="shared" si="24"/>
        <v>0</v>
      </c>
      <c r="FT13" s="343">
        <f t="shared" si="25"/>
        <v>0</v>
      </c>
      <c r="FU13" s="343">
        <f t="shared" si="26"/>
        <v>0</v>
      </c>
      <c r="FV13" s="343">
        <f t="shared" si="40"/>
        <v>0</v>
      </c>
      <c r="FW13" s="343">
        <f t="shared" si="41"/>
        <v>0</v>
      </c>
      <c r="FX13" s="343">
        <f t="shared" si="42"/>
        <v>0</v>
      </c>
      <c r="FY13" s="343">
        <f t="shared" si="43"/>
        <v>0</v>
      </c>
      <c r="FZ13" s="343">
        <f t="shared" si="44"/>
        <v>0</v>
      </c>
      <c r="GA13" s="343">
        <f t="shared" si="45"/>
        <v>0</v>
      </c>
      <c r="GB13" s="343">
        <f t="shared" si="46"/>
        <v>0</v>
      </c>
      <c r="GC13" s="343">
        <f t="shared" si="47"/>
        <v>0</v>
      </c>
      <c r="GD13" s="343">
        <f t="shared" si="48"/>
        <v>0</v>
      </c>
      <c r="GE13" s="343">
        <f t="shared" si="49"/>
        <v>0</v>
      </c>
      <c r="GF13" s="343">
        <f t="shared" si="50"/>
        <v>0</v>
      </c>
      <c r="GG13" s="343">
        <f t="shared" si="51"/>
        <v>0</v>
      </c>
      <c r="GH13" s="343">
        <f t="shared" si="52"/>
        <v>0</v>
      </c>
      <c r="GI13" s="343">
        <f t="shared" si="53"/>
        <v>0</v>
      </c>
      <c r="GK13" s="375">
        <f t="shared" si="54"/>
        <v>0</v>
      </c>
      <c r="GL13" s="375"/>
    </row>
    <row r="14" spans="1:245" x14ac:dyDescent="0.25">
      <c r="A14" s="136" t="s">
        <v>72</v>
      </c>
      <c r="B14" s="129">
        <f>Da!C32</f>
        <v>0</v>
      </c>
      <c r="C14" s="37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90"/>
      <c r="R14" s="491">
        <f t="shared" si="0"/>
        <v>0</v>
      </c>
      <c r="S14" s="596"/>
      <c r="T14" s="589"/>
      <c r="U14" s="589"/>
      <c r="V14" s="589"/>
      <c r="W14" s="589"/>
      <c r="X14" s="589"/>
      <c r="Y14" s="589"/>
      <c r="Z14" s="589"/>
      <c r="AA14" s="589"/>
      <c r="AB14" s="590"/>
      <c r="AC14" s="29">
        <f t="shared" si="27"/>
        <v>0</v>
      </c>
      <c r="AD14" s="596"/>
      <c r="AE14" s="589"/>
      <c r="AF14" s="589"/>
      <c r="AG14" s="589"/>
      <c r="AH14" s="589"/>
      <c r="AI14" s="589"/>
      <c r="AJ14" s="589"/>
      <c r="AK14" s="589"/>
      <c r="AL14" s="589"/>
      <c r="AM14" s="589"/>
      <c r="AN14" s="589"/>
      <c r="AO14" s="589"/>
      <c r="AP14" s="589"/>
      <c r="AQ14" s="589"/>
      <c r="AR14" s="590"/>
      <c r="AS14" s="491">
        <f t="shared" si="28"/>
        <v>0</v>
      </c>
      <c r="AT14" s="596"/>
      <c r="AU14" s="589"/>
      <c r="AV14" s="589"/>
      <c r="AW14" s="589"/>
      <c r="AX14" s="589"/>
      <c r="AY14" s="589"/>
      <c r="AZ14" s="589"/>
      <c r="BA14" s="589"/>
      <c r="BB14" s="589"/>
      <c r="BC14" s="589"/>
      <c r="BD14" s="589"/>
      <c r="BE14" s="589"/>
      <c r="BF14" s="590"/>
      <c r="BG14" s="29">
        <f t="shared" si="29"/>
        <v>0</v>
      </c>
      <c r="BH14" s="596"/>
      <c r="BI14" s="589"/>
      <c r="BJ14" s="589"/>
      <c r="BK14" s="589"/>
      <c r="BL14" s="589"/>
      <c r="BM14" s="589"/>
      <c r="BN14" s="590"/>
      <c r="BO14" s="384">
        <f t="shared" si="30"/>
        <v>0</v>
      </c>
      <c r="BP14" s="611"/>
      <c r="BQ14" s="589"/>
      <c r="BR14" s="589"/>
      <c r="BS14" s="589"/>
      <c r="BT14" s="589"/>
      <c r="BU14" s="589"/>
      <c r="BV14" s="589"/>
      <c r="BW14" s="589"/>
      <c r="BX14" s="589"/>
      <c r="BY14" s="589"/>
      <c r="BZ14" s="589"/>
      <c r="CA14" s="589"/>
      <c r="CB14" s="589"/>
      <c r="CC14" s="612"/>
      <c r="CD14" s="491">
        <f t="shared" si="31"/>
        <v>0</v>
      </c>
      <c r="CE14" s="596"/>
      <c r="CF14" s="589"/>
      <c r="CG14" s="589"/>
      <c r="CH14" s="589"/>
      <c r="CI14" s="589"/>
      <c r="CJ14" s="589"/>
      <c r="CK14" s="589"/>
      <c r="CL14" s="590"/>
      <c r="CM14" s="490">
        <f t="shared" si="32"/>
        <v>0</v>
      </c>
      <c r="CN14" s="611"/>
      <c r="CO14" s="589"/>
      <c r="CP14" s="589"/>
      <c r="CQ14" s="589"/>
      <c r="CR14" s="589"/>
      <c r="CS14" s="589"/>
      <c r="CT14" s="589"/>
      <c r="CU14" s="589"/>
      <c r="CV14" s="589"/>
      <c r="CW14" s="589"/>
      <c r="CX14" s="589"/>
      <c r="CY14" s="589"/>
      <c r="CZ14" s="612"/>
      <c r="DA14" s="441">
        <f t="shared" si="33"/>
        <v>0</v>
      </c>
      <c r="DB14" s="611"/>
      <c r="DC14" s="589"/>
      <c r="DD14" s="589"/>
      <c r="DE14" s="589"/>
      <c r="DF14" s="612"/>
      <c r="DG14" s="492">
        <f t="shared" si="34"/>
        <v>0</v>
      </c>
      <c r="DH14" s="611"/>
      <c r="DI14" s="589"/>
      <c r="DJ14" s="589"/>
      <c r="DK14" s="589"/>
      <c r="DL14" s="589"/>
      <c r="DM14" s="589"/>
      <c r="DN14" s="612"/>
      <c r="DO14" s="33">
        <f t="shared" si="1"/>
        <v>0</v>
      </c>
      <c r="DP14" s="611"/>
      <c r="DQ14" s="589"/>
      <c r="DR14" s="589"/>
      <c r="DS14" s="589"/>
      <c r="DT14" s="589"/>
      <c r="DU14" s="589"/>
      <c r="DV14" s="589"/>
      <c r="DW14" s="612"/>
      <c r="DX14" s="33">
        <f t="shared" si="35"/>
        <v>0</v>
      </c>
      <c r="DY14" s="611"/>
      <c r="DZ14" s="589"/>
      <c r="EA14" s="589"/>
      <c r="EB14" s="589"/>
      <c r="EC14" s="589"/>
      <c r="ED14" s="589"/>
      <c r="EE14" s="589"/>
      <c r="EF14" s="589"/>
      <c r="EG14" s="589"/>
      <c r="EH14" s="612"/>
      <c r="EI14" s="441">
        <f t="shared" si="36"/>
        <v>0</v>
      </c>
      <c r="EJ14" s="611"/>
      <c r="EK14" s="589"/>
      <c r="EL14" s="589"/>
      <c r="EM14" s="589"/>
      <c r="EN14" s="589"/>
      <c r="EO14" s="589"/>
      <c r="EP14" s="589"/>
      <c r="EQ14" s="612"/>
      <c r="ER14" s="437">
        <f t="shared" si="2"/>
        <v>0</v>
      </c>
      <c r="ES14" s="375">
        <f t="shared" si="3"/>
        <v>0</v>
      </c>
      <c r="EV14" s="343">
        <f t="shared" si="4"/>
        <v>0</v>
      </c>
      <c r="EW14" s="343">
        <f t="shared" si="5"/>
        <v>0</v>
      </c>
      <c r="EX14" s="343">
        <f t="shared" si="6"/>
        <v>0</v>
      </c>
      <c r="EY14" s="343">
        <f t="shared" si="7"/>
        <v>0</v>
      </c>
      <c r="EZ14" s="343">
        <f t="shared" si="8"/>
        <v>0</v>
      </c>
      <c r="FA14" s="343">
        <f t="shared" si="9"/>
        <v>0</v>
      </c>
      <c r="FB14" s="343">
        <f t="shared" si="37"/>
        <v>0</v>
      </c>
      <c r="FC14" s="343">
        <f t="shared" si="10"/>
        <v>0</v>
      </c>
      <c r="FD14" s="343">
        <f t="shared" si="11"/>
        <v>0</v>
      </c>
      <c r="FE14" s="343">
        <f t="shared" si="12"/>
        <v>0</v>
      </c>
      <c r="FF14" s="343">
        <f t="shared" si="13"/>
        <v>0</v>
      </c>
      <c r="FG14" s="343">
        <f t="shared" si="38"/>
        <v>0</v>
      </c>
      <c r="FH14" s="343">
        <f t="shared" si="14"/>
        <v>0</v>
      </c>
      <c r="FI14" s="343">
        <f t="shared" si="15"/>
        <v>0</v>
      </c>
      <c r="FJ14" s="343">
        <f t="shared" si="39"/>
        <v>0</v>
      </c>
      <c r="FK14" s="343">
        <f t="shared" si="16"/>
        <v>0</v>
      </c>
      <c r="FL14" s="343">
        <f t="shared" si="17"/>
        <v>0</v>
      </c>
      <c r="FM14" s="343">
        <f t="shared" si="18"/>
        <v>0</v>
      </c>
      <c r="FN14" s="343">
        <f t="shared" si="19"/>
        <v>0</v>
      </c>
      <c r="FO14" s="343">
        <f t="shared" si="20"/>
        <v>0</v>
      </c>
      <c r="FP14" s="343">
        <f t="shared" si="21"/>
        <v>0</v>
      </c>
      <c r="FQ14" s="343">
        <f t="shared" si="22"/>
        <v>0</v>
      </c>
      <c r="FR14" s="343">
        <f t="shared" si="23"/>
        <v>0</v>
      </c>
      <c r="FS14" s="343">
        <f t="shared" si="24"/>
        <v>0</v>
      </c>
      <c r="FT14" s="343">
        <f t="shared" si="25"/>
        <v>0</v>
      </c>
      <c r="FU14" s="343">
        <f t="shared" si="26"/>
        <v>0</v>
      </c>
      <c r="FV14" s="343">
        <f t="shared" si="40"/>
        <v>0</v>
      </c>
      <c r="FW14" s="343">
        <f t="shared" si="41"/>
        <v>0</v>
      </c>
      <c r="FX14" s="343">
        <f t="shared" si="42"/>
        <v>0</v>
      </c>
      <c r="FY14" s="343">
        <f t="shared" si="43"/>
        <v>0</v>
      </c>
      <c r="FZ14" s="343">
        <f t="shared" si="44"/>
        <v>0</v>
      </c>
      <c r="GA14" s="343">
        <f t="shared" si="45"/>
        <v>0</v>
      </c>
      <c r="GB14" s="343">
        <f t="shared" si="46"/>
        <v>0</v>
      </c>
      <c r="GC14" s="343">
        <f t="shared" si="47"/>
        <v>0</v>
      </c>
      <c r="GD14" s="343">
        <f t="shared" si="48"/>
        <v>0</v>
      </c>
      <c r="GE14" s="343">
        <f t="shared" si="49"/>
        <v>0</v>
      </c>
      <c r="GF14" s="343">
        <f t="shared" si="50"/>
        <v>0</v>
      </c>
      <c r="GG14" s="343">
        <f t="shared" si="51"/>
        <v>0</v>
      </c>
      <c r="GH14" s="343">
        <f t="shared" si="52"/>
        <v>0</v>
      </c>
      <c r="GI14" s="343">
        <f t="shared" si="53"/>
        <v>0</v>
      </c>
      <c r="GK14" s="375">
        <f t="shared" si="54"/>
        <v>0</v>
      </c>
      <c r="GL14" s="375"/>
    </row>
    <row r="15" spans="1:245" x14ac:dyDescent="0.25">
      <c r="A15" s="136" t="s">
        <v>73</v>
      </c>
      <c r="B15" s="129">
        <f>Da!C33</f>
        <v>0</v>
      </c>
      <c r="C15" s="37"/>
      <c r="D15" s="589"/>
      <c r="E15" s="589"/>
      <c r="F15" s="589"/>
      <c r="G15" s="589"/>
      <c r="H15" s="589"/>
      <c r="I15" s="589"/>
      <c r="J15" s="589"/>
      <c r="K15" s="589"/>
      <c r="L15" s="589"/>
      <c r="M15" s="589"/>
      <c r="N15" s="589"/>
      <c r="O15" s="589"/>
      <c r="P15" s="589"/>
      <c r="Q15" s="590"/>
      <c r="R15" s="491">
        <f t="shared" si="0"/>
        <v>0</v>
      </c>
      <c r="S15" s="596"/>
      <c r="T15" s="589"/>
      <c r="U15" s="589"/>
      <c r="V15" s="589"/>
      <c r="W15" s="589"/>
      <c r="X15" s="589"/>
      <c r="Y15" s="589"/>
      <c r="Z15" s="589"/>
      <c r="AA15" s="589"/>
      <c r="AB15" s="590"/>
      <c r="AC15" s="29">
        <f t="shared" si="27"/>
        <v>0</v>
      </c>
      <c r="AD15" s="596"/>
      <c r="AE15" s="589"/>
      <c r="AF15" s="589"/>
      <c r="AG15" s="589"/>
      <c r="AH15" s="589"/>
      <c r="AI15" s="589"/>
      <c r="AJ15" s="589"/>
      <c r="AK15" s="589"/>
      <c r="AL15" s="589"/>
      <c r="AM15" s="589"/>
      <c r="AN15" s="589"/>
      <c r="AO15" s="589"/>
      <c r="AP15" s="589"/>
      <c r="AQ15" s="589"/>
      <c r="AR15" s="590"/>
      <c r="AS15" s="491">
        <f t="shared" si="28"/>
        <v>0</v>
      </c>
      <c r="AT15" s="596"/>
      <c r="AU15" s="589"/>
      <c r="AV15" s="589"/>
      <c r="AW15" s="589"/>
      <c r="AX15" s="589"/>
      <c r="AY15" s="589"/>
      <c r="AZ15" s="589"/>
      <c r="BA15" s="589"/>
      <c r="BB15" s="589"/>
      <c r="BC15" s="589"/>
      <c r="BD15" s="589"/>
      <c r="BE15" s="589"/>
      <c r="BF15" s="590"/>
      <c r="BG15" s="29">
        <f t="shared" si="29"/>
        <v>0</v>
      </c>
      <c r="BH15" s="596"/>
      <c r="BI15" s="589"/>
      <c r="BJ15" s="589"/>
      <c r="BK15" s="589"/>
      <c r="BL15" s="589"/>
      <c r="BM15" s="589"/>
      <c r="BN15" s="590"/>
      <c r="BO15" s="384">
        <f t="shared" si="30"/>
        <v>0</v>
      </c>
      <c r="BP15" s="611"/>
      <c r="BQ15" s="589"/>
      <c r="BR15" s="589"/>
      <c r="BS15" s="589"/>
      <c r="BT15" s="589"/>
      <c r="BU15" s="589"/>
      <c r="BV15" s="589"/>
      <c r="BW15" s="589"/>
      <c r="BX15" s="589"/>
      <c r="BY15" s="589"/>
      <c r="BZ15" s="589"/>
      <c r="CA15" s="589"/>
      <c r="CB15" s="589"/>
      <c r="CC15" s="612"/>
      <c r="CD15" s="491">
        <f t="shared" si="31"/>
        <v>0</v>
      </c>
      <c r="CE15" s="596"/>
      <c r="CF15" s="589"/>
      <c r="CG15" s="589"/>
      <c r="CH15" s="589"/>
      <c r="CI15" s="589"/>
      <c r="CJ15" s="589"/>
      <c r="CK15" s="589"/>
      <c r="CL15" s="590"/>
      <c r="CM15" s="490">
        <f t="shared" si="32"/>
        <v>0</v>
      </c>
      <c r="CN15" s="611"/>
      <c r="CO15" s="589"/>
      <c r="CP15" s="589"/>
      <c r="CQ15" s="589"/>
      <c r="CR15" s="589"/>
      <c r="CS15" s="589"/>
      <c r="CT15" s="589"/>
      <c r="CU15" s="589"/>
      <c r="CV15" s="589"/>
      <c r="CW15" s="589"/>
      <c r="CX15" s="589"/>
      <c r="CY15" s="589"/>
      <c r="CZ15" s="612"/>
      <c r="DA15" s="441">
        <f t="shared" si="33"/>
        <v>0</v>
      </c>
      <c r="DB15" s="611"/>
      <c r="DC15" s="589"/>
      <c r="DD15" s="589"/>
      <c r="DE15" s="589"/>
      <c r="DF15" s="612"/>
      <c r="DG15" s="492">
        <f t="shared" si="34"/>
        <v>0</v>
      </c>
      <c r="DH15" s="611"/>
      <c r="DI15" s="589"/>
      <c r="DJ15" s="589"/>
      <c r="DK15" s="589"/>
      <c r="DL15" s="589"/>
      <c r="DM15" s="589"/>
      <c r="DN15" s="612"/>
      <c r="DO15" s="33">
        <f t="shared" si="1"/>
        <v>0</v>
      </c>
      <c r="DP15" s="611"/>
      <c r="DQ15" s="589"/>
      <c r="DR15" s="589"/>
      <c r="DS15" s="589"/>
      <c r="DT15" s="589"/>
      <c r="DU15" s="589"/>
      <c r="DV15" s="589"/>
      <c r="DW15" s="612"/>
      <c r="DX15" s="33">
        <f t="shared" si="35"/>
        <v>0</v>
      </c>
      <c r="DY15" s="611"/>
      <c r="DZ15" s="589"/>
      <c r="EA15" s="589"/>
      <c r="EB15" s="589"/>
      <c r="EC15" s="589"/>
      <c r="ED15" s="589"/>
      <c r="EE15" s="589"/>
      <c r="EF15" s="589"/>
      <c r="EG15" s="589"/>
      <c r="EH15" s="612"/>
      <c r="EI15" s="441">
        <f t="shared" si="36"/>
        <v>0</v>
      </c>
      <c r="EJ15" s="611"/>
      <c r="EK15" s="589"/>
      <c r="EL15" s="589"/>
      <c r="EM15" s="589"/>
      <c r="EN15" s="589"/>
      <c r="EO15" s="589"/>
      <c r="EP15" s="589"/>
      <c r="EQ15" s="612"/>
      <c r="ER15" s="437">
        <f t="shared" si="2"/>
        <v>0</v>
      </c>
      <c r="ES15" s="375">
        <f t="shared" si="3"/>
        <v>0</v>
      </c>
      <c r="EV15" s="343">
        <f t="shared" si="4"/>
        <v>0</v>
      </c>
      <c r="EW15" s="343">
        <f t="shared" si="5"/>
        <v>0</v>
      </c>
      <c r="EX15" s="343">
        <f t="shared" si="6"/>
        <v>0</v>
      </c>
      <c r="EY15" s="343">
        <f t="shared" si="7"/>
        <v>0</v>
      </c>
      <c r="EZ15" s="343">
        <f t="shared" si="8"/>
        <v>0</v>
      </c>
      <c r="FA15" s="343">
        <f t="shared" si="9"/>
        <v>0</v>
      </c>
      <c r="FB15" s="343">
        <f t="shared" si="37"/>
        <v>0</v>
      </c>
      <c r="FC15" s="343">
        <f t="shared" si="10"/>
        <v>0</v>
      </c>
      <c r="FD15" s="343">
        <f t="shared" si="11"/>
        <v>0</v>
      </c>
      <c r="FE15" s="343">
        <f t="shared" si="12"/>
        <v>0</v>
      </c>
      <c r="FF15" s="343">
        <f t="shared" si="13"/>
        <v>0</v>
      </c>
      <c r="FG15" s="343">
        <f t="shared" si="38"/>
        <v>0</v>
      </c>
      <c r="FH15" s="343">
        <f t="shared" si="14"/>
        <v>0</v>
      </c>
      <c r="FI15" s="343">
        <f t="shared" si="15"/>
        <v>0</v>
      </c>
      <c r="FJ15" s="343">
        <f t="shared" si="39"/>
        <v>0</v>
      </c>
      <c r="FK15" s="343">
        <f t="shared" si="16"/>
        <v>0</v>
      </c>
      <c r="FL15" s="343">
        <f t="shared" si="17"/>
        <v>0</v>
      </c>
      <c r="FM15" s="343">
        <f t="shared" si="18"/>
        <v>0</v>
      </c>
      <c r="FN15" s="343">
        <f t="shared" si="19"/>
        <v>0</v>
      </c>
      <c r="FO15" s="343">
        <f t="shared" si="20"/>
        <v>0</v>
      </c>
      <c r="FP15" s="343">
        <f t="shared" si="21"/>
        <v>0</v>
      </c>
      <c r="FQ15" s="343">
        <f t="shared" si="22"/>
        <v>0</v>
      </c>
      <c r="FR15" s="343">
        <f t="shared" si="23"/>
        <v>0</v>
      </c>
      <c r="FS15" s="343">
        <f t="shared" si="24"/>
        <v>0</v>
      </c>
      <c r="FT15" s="343">
        <f t="shared" si="25"/>
        <v>0</v>
      </c>
      <c r="FU15" s="343">
        <f t="shared" si="26"/>
        <v>0</v>
      </c>
      <c r="FV15" s="343">
        <f t="shared" si="40"/>
        <v>0</v>
      </c>
      <c r="FW15" s="343">
        <f t="shared" si="41"/>
        <v>0</v>
      </c>
      <c r="FX15" s="343">
        <f t="shared" si="42"/>
        <v>0</v>
      </c>
      <c r="FY15" s="343">
        <f t="shared" si="43"/>
        <v>0</v>
      </c>
      <c r="FZ15" s="343">
        <f t="shared" si="44"/>
        <v>0</v>
      </c>
      <c r="GA15" s="343">
        <f t="shared" si="45"/>
        <v>0</v>
      </c>
      <c r="GB15" s="343">
        <f t="shared" si="46"/>
        <v>0</v>
      </c>
      <c r="GC15" s="343">
        <f t="shared" si="47"/>
        <v>0</v>
      </c>
      <c r="GD15" s="343">
        <f t="shared" si="48"/>
        <v>0</v>
      </c>
      <c r="GE15" s="343">
        <f t="shared" si="49"/>
        <v>0</v>
      </c>
      <c r="GF15" s="343">
        <f t="shared" si="50"/>
        <v>0</v>
      </c>
      <c r="GG15" s="343">
        <f t="shared" si="51"/>
        <v>0</v>
      </c>
      <c r="GH15" s="343">
        <f t="shared" si="52"/>
        <v>0</v>
      </c>
      <c r="GI15" s="343">
        <f t="shared" si="53"/>
        <v>0</v>
      </c>
      <c r="GK15" s="375">
        <f t="shared" si="54"/>
        <v>0</v>
      </c>
      <c r="GL15" s="375"/>
    </row>
    <row r="16" spans="1:245" x14ac:dyDescent="0.25">
      <c r="A16" s="136" t="s">
        <v>74</v>
      </c>
      <c r="B16" s="129">
        <f>Da!C34</f>
        <v>0</v>
      </c>
      <c r="C16" s="37"/>
      <c r="D16" s="589"/>
      <c r="E16" s="589"/>
      <c r="F16" s="589"/>
      <c r="G16" s="589"/>
      <c r="H16" s="589"/>
      <c r="I16" s="589"/>
      <c r="J16" s="589"/>
      <c r="K16" s="589"/>
      <c r="L16" s="589"/>
      <c r="M16" s="589"/>
      <c r="N16" s="589"/>
      <c r="O16" s="589"/>
      <c r="P16" s="589"/>
      <c r="Q16" s="590"/>
      <c r="R16" s="491">
        <f t="shared" si="0"/>
        <v>0</v>
      </c>
      <c r="S16" s="596"/>
      <c r="T16" s="589"/>
      <c r="U16" s="589"/>
      <c r="V16" s="589"/>
      <c r="W16" s="589"/>
      <c r="X16" s="589"/>
      <c r="Y16" s="589"/>
      <c r="Z16" s="589"/>
      <c r="AA16" s="589"/>
      <c r="AB16" s="590"/>
      <c r="AC16" s="29">
        <f t="shared" si="27"/>
        <v>0</v>
      </c>
      <c r="AD16" s="596"/>
      <c r="AE16" s="589"/>
      <c r="AF16" s="589"/>
      <c r="AG16" s="589"/>
      <c r="AH16" s="589"/>
      <c r="AI16" s="589"/>
      <c r="AJ16" s="589"/>
      <c r="AK16" s="589"/>
      <c r="AL16" s="589"/>
      <c r="AM16" s="589"/>
      <c r="AN16" s="589"/>
      <c r="AO16" s="589"/>
      <c r="AP16" s="589"/>
      <c r="AQ16" s="589"/>
      <c r="AR16" s="590"/>
      <c r="AS16" s="491">
        <f t="shared" si="28"/>
        <v>0</v>
      </c>
      <c r="AT16" s="596"/>
      <c r="AU16" s="589"/>
      <c r="AV16" s="589"/>
      <c r="AW16" s="589"/>
      <c r="AX16" s="589"/>
      <c r="AY16" s="589"/>
      <c r="AZ16" s="589"/>
      <c r="BA16" s="589"/>
      <c r="BB16" s="589"/>
      <c r="BC16" s="589"/>
      <c r="BD16" s="589"/>
      <c r="BE16" s="589"/>
      <c r="BF16" s="590"/>
      <c r="BG16" s="29">
        <f t="shared" si="29"/>
        <v>0</v>
      </c>
      <c r="BH16" s="596"/>
      <c r="BI16" s="589"/>
      <c r="BJ16" s="589"/>
      <c r="BK16" s="589"/>
      <c r="BL16" s="589"/>
      <c r="BM16" s="589"/>
      <c r="BN16" s="590"/>
      <c r="BO16" s="384">
        <f t="shared" si="30"/>
        <v>0</v>
      </c>
      <c r="BP16" s="611"/>
      <c r="BQ16" s="589"/>
      <c r="BR16" s="589"/>
      <c r="BS16" s="589"/>
      <c r="BT16" s="589"/>
      <c r="BU16" s="589"/>
      <c r="BV16" s="589"/>
      <c r="BW16" s="589"/>
      <c r="BX16" s="589"/>
      <c r="BY16" s="589"/>
      <c r="BZ16" s="589"/>
      <c r="CA16" s="589"/>
      <c r="CB16" s="589"/>
      <c r="CC16" s="612"/>
      <c r="CD16" s="491">
        <f t="shared" si="31"/>
        <v>0</v>
      </c>
      <c r="CE16" s="598"/>
      <c r="CF16" s="591"/>
      <c r="CG16" s="591"/>
      <c r="CH16" s="591"/>
      <c r="CI16" s="591"/>
      <c r="CJ16" s="591"/>
      <c r="CK16" s="591"/>
      <c r="CL16" s="592"/>
      <c r="CM16" s="490">
        <f t="shared" si="32"/>
        <v>0</v>
      </c>
      <c r="CN16" s="611"/>
      <c r="CO16" s="589"/>
      <c r="CP16" s="589"/>
      <c r="CQ16" s="589"/>
      <c r="CR16" s="589"/>
      <c r="CS16" s="589"/>
      <c r="CT16" s="589"/>
      <c r="CU16" s="589"/>
      <c r="CV16" s="589"/>
      <c r="CW16" s="589"/>
      <c r="CX16" s="589"/>
      <c r="CY16" s="589"/>
      <c r="CZ16" s="612"/>
      <c r="DA16" s="441">
        <f t="shared" si="33"/>
        <v>0</v>
      </c>
      <c r="DB16" s="611"/>
      <c r="DC16" s="589"/>
      <c r="DD16" s="589"/>
      <c r="DE16" s="589"/>
      <c r="DF16" s="612"/>
      <c r="DG16" s="492">
        <f t="shared" si="34"/>
        <v>0</v>
      </c>
      <c r="DH16" s="611"/>
      <c r="DI16" s="589"/>
      <c r="DJ16" s="589"/>
      <c r="DK16" s="589"/>
      <c r="DL16" s="589"/>
      <c r="DM16" s="589"/>
      <c r="DN16" s="612"/>
      <c r="DO16" s="33">
        <f t="shared" si="1"/>
        <v>0</v>
      </c>
      <c r="DP16" s="611"/>
      <c r="DQ16" s="589"/>
      <c r="DR16" s="589"/>
      <c r="DS16" s="589"/>
      <c r="DT16" s="589"/>
      <c r="DU16" s="589"/>
      <c r="DV16" s="589"/>
      <c r="DW16" s="612"/>
      <c r="DX16" s="33">
        <f t="shared" si="35"/>
        <v>0</v>
      </c>
      <c r="DY16" s="611"/>
      <c r="DZ16" s="589"/>
      <c r="EA16" s="589"/>
      <c r="EB16" s="589"/>
      <c r="EC16" s="589"/>
      <c r="ED16" s="589"/>
      <c r="EE16" s="589"/>
      <c r="EF16" s="589"/>
      <c r="EG16" s="589"/>
      <c r="EH16" s="612"/>
      <c r="EI16" s="441">
        <f t="shared" si="36"/>
        <v>0</v>
      </c>
      <c r="EJ16" s="611"/>
      <c r="EK16" s="589"/>
      <c r="EL16" s="589"/>
      <c r="EM16" s="589"/>
      <c r="EN16" s="589"/>
      <c r="EO16" s="589"/>
      <c r="EP16" s="589"/>
      <c r="EQ16" s="612"/>
      <c r="ER16" s="437">
        <f t="shared" si="2"/>
        <v>0</v>
      </c>
      <c r="ES16" s="375">
        <f t="shared" si="3"/>
        <v>0</v>
      </c>
      <c r="EV16" s="343">
        <f t="shared" si="4"/>
        <v>0</v>
      </c>
      <c r="EW16" s="343">
        <f t="shared" si="5"/>
        <v>0</v>
      </c>
      <c r="EX16" s="343">
        <f t="shared" si="6"/>
        <v>0</v>
      </c>
      <c r="EY16" s="343">
        <f t="shared" si="7"/>
        <v>0</v>
      </c>
      <c r="EZ16" s="343">
        <f t="shared" si="8"/>
        <v>0</v>
      </c>
      <c r="FA16" s="343">
        <f t="shared" si="9"/>
        <v>0</v>
      </c>
      <c r="FB16" s="343">
        <f t="shared" si="37"/>
        <v>0</v>
      </c>
      <c r="FC16" s="343">
        <f t="shared" si="10"/>
        <v>0</v>
      </c>
      <c r="FD16" s="343">
        <f t="shared" si="11"/>
        <v>0</v>
      </c>
      <c r="FE16" s="343">
        <f t="shared" si="12"/>
        <v>0</v>
      </c>
      <c r="FF16" s="343">
        <f t="shared" si="13"/>
        <v>0</v>
      </c>
      <c r="FG16" s="343">
        <f t="shared" si="38"/>
        <v>0</v>
      </c>
      <c r="FH16" s="343">
        <f t="shared" si="14"/>
        <v>0</v>
      </c>
      <c r="FI16" s="343">
        <f t="shared" si="15"/>
        <v>0</v>
      </c>
      <c r="FJ16" s="343">
        <f t="shared" si="39"/>
        <v>0</v>
      </c>
      <c r="FK16" s="343">
        <f t="shared" si="16"/>
        <v>0</v>
      </c>
      <c r="FL16" s="343">
        <f t="shared" si="17"/>
        <v>0</v>
      </c>
      <c r="FM16" s="343">
        <f t="shared" si="18"/>
        <v>0</v>
      </c>
      <c r="FN16" s="343">
        <f t="shared" si="19"/>
        <v>0</v>
      </c>
      <c r="FO16" s="343">
        <f t="shared" si="20"/>
        <v>0</v>
      </c>
      <c r="FP16" s="343">
        <f t="shared" si="21"/>
        <v>0</v>
      </c>
      <c r="FQ16" s="343">
        <f t="shared" si="22"/>
        <v>0</v>
      </c>
      <c r="FR16" s="343">
        <f t="shared" si="23"/>
        <v>0</v>
      </c>
      <c r="FS16" s="343">
        <f t="shared" si="24"/>
        <v>0</v>
      </c>
      <c r="FT16" s="343">
        <f t="shared" si="25"/>
        <v>0</v>
      </c>
      <c r="FU16" s="343">
        <f t="shared" si="26"/>
        <v>0</v>
      </c>
      <c r="FV16" s="343">
        <f t="shared" si="40"/>
        <v>0</v>
      </c>
      <c r="FW16" s="343">
        <f t="shared" si="41"/>
        <v>0</v>
      </c>
      <c r="FX16" s="343">
        <f t="shared" si="42"/>
        <v>0</v>
      </c>
      <c r="FY16" s="343">
        <f t="shared" si="43"/>
        <v>0</v>
      </c>
      <c r="FZ16" s="343">
        <f t="shared" si="44"/>
        <v>0</v>
      </c>
      <c r="GA16" s="343">
        <f t="shared" si="45"/>
        <v>0</v>
      </c>
      <c r="GB16" s="343">
        <f t="shared" si="46"/>
        <v>0</v>
      </c>
      <c r="GC16" s="343">
        <f t="shared" si="47"/>
        <v>0</v>
      </c>
      <c r="GD16" s="343">
        <f t="shared" si="48"/>
        <v>0</v>
      </c>
      <c r="GE16" s="343">
        <f t="shared" si="49"/>
        <v>0</v>
      </c>
      <c r="GF16" s="343">
        <f t="shared" si="50"/>
        <v>0</v>
      </c>
      <c r="GG16" s="343">
        <f t="shared" si="51"/>
        <v>0</v>
      </c>
      <c r="GH16" s="343">
        <f t="shared" si="52"/>
        <v>0</v>
      </c>
      <c r="GI16" s="343">
        <f t="shared" si="53"/>
        <v>0</v>
      </c>
      <c r="GK16" s="375">
        <f t="shared" si="54"/>
        <v>0</v>
      </c>
      <c r="GL16" s="375"/>
    </row>
    <row r="17" spans="1:194" x14ac:dyDescent="0.25">
      <c r="A17" s="136" t="s">
        <v>75</v>
      </c>
      <c r="B17" s="129">
        <f>Da!C35</f>
        <v>0</v>
      </c>
      <c r="C17" s="37"/>
      <c r="D17" s="589"/>
      <c r="E17" s="589"/>
      <c r="F17" s="589"/>
      <c r="G17" s="589"/>
      <c r="H17" s="589"/>
      <c r="I17" s="589"/>
      <c r="J17" s="589"/>
      <c r="K17" s="589"/>
      <c r="L17" s="589"/>
      <c r="M17" s="589"/>
      <c r="N17" s="589"/>
      <c r="O17" s="589"/>
      <c r="P17" s="589"/>
      <c r="Q17" s="590"/>
      <c r="R17" s="491">
        <f t="shared" si="0"/>
        <v>0</v>
      </c>
      <c r="S17" s="596"/>
      <c r="T17" s="589"/>
      <c r="U17" s="589"/>
      <c r="V17" s="589"/>
      <c r="W17" s="589"/>
      <c r="X17" s="589"/>
      <c r="Y17" s="589"/>
      <c r="Z17" s="589"/>
      <c r="AA17" s="589"/>
      <c r="AB17" s="590"/>
      <c r="AC17" s="29">
        <f t="shared" si="27"/>
        <v>0</v>
      </c>
      <c r="AD17" s="596"/>
      <c r="AE17" s="589"/>
      <c r="AF17" s="589"/>
      <c r="AG17" s="589"/>
      <c r="AH17" s="589"/>
      <c r="AI17" s="589"/>
      <c r="AJ17" s="589"/>
      <c r="AK17" s="589"/>
      <c r="AL17" s="589"/>
      <c r="AM17" s="589"/>
      <c r="AN17" s="589"/>
      <c r="AO17" s="589"/>
      <c r="AP17" s="589"/>
      <c r="AQ17" s="589"/>
      <c r="AR17" s="590"/>
      <c r="AS17" s="491">
        <f t="shared" si="28"/>
        <v>0</v>
      </c>
      <c r="AT17" s="596"/>
      <c r="AU17" s="589"/>
      <c r="AV17" s="589"/>
      <c r="AW17" s="589"/>
      <c r="AX17" s="589"/>
      <c r="AY17" s="589"/>
      <c r="AZ17" s="589"/>
      <c r="BA17" s="589"/>
      <c r="BB17" s="589"/>
      <c r="BC17" s="589"/>
      <c r="BD17" s="589"/>
      <c r="BE17" s="589"/>
      <c r="BF17" s="590"/>
      <c r="BG17" s="29">
        <f t="shared" si="29"/>
        <v>0</v>
      </c>
      <c r="BH17" s="596"/>
      <c r="BI17" s="589"/>
      <c r="BJ17" s="589"/>
      <c r="BK17" s="589"/>
      <c r="BL17" s="589"/>
      <c r="BM17" s="589"/>
      <c r="BN17" s="590"/>
      <c r="BO17" s="384">
        <f t="shared" si="30"/>
        <v>0</v>
      </c>
      <c r="BP17" s="611"/>
      <c r="BQ17" s="589"/>
      <c r="BR17" s="589"/>
      <c r="BS17" s="589"/>
      <c r="BT17" s="589"/>
      <c r="BU17" s="589"/>
      <c r="BV17" s="589"/>
      <c r="BW17" s="589"/>
      <c r="BX17" s="589"/>
      <c r="BY17" s="589"/>
      <c r="BZ17" s="589"/>
      <c r="CA17" s="589"/>
      <c r="CB17" s="589"/>
      <c r="CC17" s="612"/>
      <c r="CD17" s="491">
        <f t="shared" si="31"/>
        <v>0</v>
      </c>
      <c r="CE17" s="598"/>
      <c r="CF17" s="591"/>
      <c r="CG17" s="591"/>
      <c r="CH17" s="591"/>
      <c r="CI17" s="591"/>
      <c r="CJ17" s="591"/>
      <c r="CK17" s="591"/>
      <c r="CL17" s="592"/>
      <c r="CM17" s="490">
        <f t="shared" si="32"/>
        <v>0</v>
      </c>
      <c r="CN17" s="611"/>
      <c r="CO17" s="589"/>
      <c r="CP17" s="589"/>
      <c r="CQ17" s="589"/>
      <c r="CR17" s="589"/>
      <c r="CS17" s="589"/>
      <c r="CT17" s="589"/>
      <c r="CU17" s="589"/>
      <c r="CV17" s="589"/>
      <c r="CW17" s="589"/>
      <c r="CX17" s="589"/>
      <c r="CY17" s="589"/>
      <c r="CZ17" s="612"/>
      <c r="DA17" s="441">
        <f t="shared" si="33"/>
        <v>0</v>
      </c>
      <c r="DB17" s="611"/>
      <c r="DC17" s="589"/>
      <c r="DD17" s="589"/>
      <c r="DE17" s="589"/>
      <c r="DF17" s="612"/>
      <c r="DG17" s="492">
        <f t="shared" si="34"/>
        <v>0</v>
      </c>
      <c r="DH17" s="611"/>
      <c r="DI17" s="589"/>
      <c r="DJ17" s="589"/>
      <c r="DK17" s="589"/>
      <c r="DL17" s="589"/>
      <c r="DM17" s="589"/>
      <c r="DN17" s="612"/>
      <c r="DO17" s="33">
        <f t="shared" si="1"/>
        <v>0</v>
      </c>
      <c r="DP17" s="611"/>
      <c r="DQ17" s="589"/>
      <c r="DR17" s="589"/>
      <c r="DS17" s="589"/>
      <c r="DT17" s="589"/>
      <c r="DU17" s="589"/>
      <c r="DV17" s="589"/>
      <c r="DW17" s="612"/>
      <c r="DX17" s="33">
        <f t="shared" si="35"/>
        <v>0</v>
      </c>
      <c r="DY17" s="611"/>
      <c r="DZ17" s="589"/>
      <c r="EA17" s="589"/>
      <c r="EB17" s="589"/>
      <c r="EC17" s="589"/>
      <c r="ED17" s="589"/>
      <c r="EE17" s="589"/>
      <c r="EF17" s="589"/>
      <c r="EG17" s="589"/>
      <c r="EH17" s="612"/>
      <c r="EI17" s="441">
        <f t="shared" si="36"/>
        <v>0</v>
      </c>
      <c r="EJ17" s="611"/>
      <c r="EK17" s="589"/>
      <c r="EL17" s="589"/>
      <c r="EM17" s="589"/>
      <c r="EN17" s="589"/>
      <c r="EO17" s="589"/>
      <c r="EP17" s="589"/>
      <c r="EQ17" s="612"/>
      <c r="ER17" s="437">
        <f t="shared" si="2"/>
        <v>0</v>
      </c>
      <c r="ES17" s="375">
        <f t="shared" si="3"/>
        <v>0</v>
      </c>
      <c r="EV17" s="343">
        <f t="shared" si="4"/>
        <v>0</v>
      </c>
      <c r="EW17" s="343">
        <f t="shared" si="5"/>
        <v>0</v>
      </c>
      <c r="EX17" s="343">
        <f t="shared" si="6"/>
        <v>0</v>
      </c>
      <c r="EY17" s="343">
        <f t="shared" si="7"/>
        <v>0</v>
      </c>
      <c r="EZ17" s="343">
        <f t="shared" si="8"/>
        <v>0</v>
      </c>
      <c r="FA17" s="343">
        <f t="shared" si="9"/>
        <v>0</v>
      </c>
      <c r="FB17" s="343">
        <f t="shared" si="37"/>
        <v>0</v>
      </c>
      <c r="FC17" s="343">
        <f t="shared" si="10"/>
        <v>0</v>
      </c>
      <c r="FD17" s="343">
        <f t="shared" si="11"/>
        <v>0</v>
      </c>
      <c r="FE17" s="343">
        <f t="shared" si="12"/>
        <v>0</v>
      </c>
      <c r="FF17" s="343">
        <f t="shared" si="13"/>
        <v>0</v>
      </c>
      <c r="FG17" s="343">
        <f t="shared" si="38"/>
        <v>0</v>
      </c>
      <c r="FH17" s="343">
        <f t="shared" si="14"/>
        <v>0</v>
      </c>
      <c r="FI17" s="343">
        <f t="shared" si="15"/>
        <v>0</v>
      </c>
      <c r="FJ17" s="343">
        <f t="shared" si="39"/>
        <v>0</v>
      </c>
      <c r="FK17" s="343">
        <f t="shared" si="16"/>
        <v>0</v>
      </c>
      <c r="FL17" s="343">
        <f t="shared" si="17"/>
        <v>0</v>
      </c>
      <c r="FM17" s="343">
        <f t="shared" si="18"/>
        <v>0</v>
      </c>
      <c r="FN17" s="343">
        <f t="shared" si="19"/>
        <v>0</v>
      </c>
      <c r="FO17" s="343">
        <f t="shared" si="20"/>
        <v>0</v>
      </c>
      <c r="FP17" s="343">
        <f t="shared" si="21"/>
        <v>0</v>
      </c>
      <c r="FQ17" s="343">
        <f t="shared" si="22"/>
        <v>0</v>
      </c>
      <c r="FR17" s="343">
        <f t="shared" si="23"/>
        <v>0</v>
      </c>
      <c r="FS17" s="343">
        <f t="shared" si="24"/>
        <v>0</v>
      </c>
      <c r="FT17" s="343">
        <f t="shared" si="25"/>
        <v>0</v>
      </c>
      <c r="FU17" s="343">
        <f t="shared" si="26"/>
        <v>0</v>
      </c>
      <c r="FV17" s="343">
        <f t="shared" si="40"/>
        <v>0</v>
      </c>
      <c r="FW17" s="343">
        <f t="shared" si="41"/>
        <v>0</v>
      </c>
      <c r="FX17" s="343">
        <f t="shared" si="42"/>
        <v>0</v>
      </c>
      <c r="FY17" s="343">
        <f t="shared" si="43"/>
        <v>0</v>
      </c>
      <c r="FZ17" s="343">
        <f t="shared" si="44"/>
        <v>0</v>
      </c>
      <c r="GA17" s="343">
        <f t="shared" si="45"/>
        <v>0</v>
      </c>
      <c r="GB17" s="343">
        <f t="shared" si="46"/>
        <v>0</v>
      </c>
      <c r="GC17" s="343">
        <f t="shared" si="47"/>
        <v>0</v>
      </c>
      <c r="GD17" s="343">
        <f t="shared" si="48"/>
        <v>0</v>
      </c>
      <c r="GE17" s="343">
        <f t="shared" si="49"/>
        <v>0</v>
      </c>
      <c r="GF17" s="343">
        <f t="shared" si="50"/>
        <v>0</v>
      </c>
      <c r="GG17" s="343">
        <f t="shared" si="51"/>
        <v>0</v>
      </c>
      <c r="GH17" s="343">
        <f t="shared" si="52"/>
        <v>0</v>
      </c>
      <c r="GI17" s="343">
        <f t="shared" si="53"/>
        <v>0</v>
      </c>
      <c r="GK17" s="375">
        <f t="shared" si="54"/>
        <v>0</v>
      </c>
      <c r="GL17" s="375"/>
    </row>
    <row r="18" spans="1:194" x14ac:dyDescent="0.25">
      <c r="A18" s="136" t="s">
        <v>76</v>
      </c>
      <c r="B18" s="129">
        <f>Da!C36</f>
        <v>0</v>
      </c>
      <c r="C18" s="37"/>
      <c r="D18" s="591"/>
      <c r="E18" s="591"/>
      <c r="F18" s="591"/>
      <c r="G18" s="591"/>
      <c r="H18" s="591"/>
      <c r="I18" s="591"/>
      <c r="J18" s="591"/>
      <c r="K18" s="591"/>
      <c r="L18" s="591"/>
      <c r="M18" s="591"/>
      <c r="N18" s="591"/>
      <c r="O18" s="591"/>
      <c r="P18" s="591"/>
      <c r="Q18" s="592"/>
      <c r="R18" s="491">
        <f t="shared" si="0"/>
        <v>0</v>
      </c>
      <c r="S18" s="596"/>
      <c r="T18" s="589"/>
      <c r="U18" s="589"/>
      <c r="V18" s="589"/>
      <c r="W18" s="589"/>
      <c r="X18" s="589"/>
      <c r="Y18" s="589"/>
      <c r="Z18" s="589"/>
      <c r="AA18" s="589"/>
      <c r="AB18" s="590"/>
      <c r="AC18" s="29">
        <f t="shared" si="27"/>
        <v>0</v>
      </c>
      <c r="AD18" s="598"/>
      <c r="AE18" s="591"/>
      <c r="AF18" s="589"/>
      <c r="AG18" s="589"/>
      <c r="AH18" s="589"/>
      <c r="AI18" s="589"/>
      <c r="AJ18" s="589"/>
      <c r="AK18" s="589"/>
      <c r="AL18" s="589"/>
      <c r="AM18" s="589"/>
      <c r="AN18" s="589"/>
      <c r="AO18" s="589"/>
      <c r="AP18" s="589"/>
      <c r="AQ18" s="589"/>
      <c r="AR18" s="590"/>
      <c r="AS18" s="491">
        <f t="shared" si="28"/>
        <v>0</v>
      </c>
      <c r="AT18" s="596"/>
      <c r="AU18" s="589"/>
      <c r="AV18" s="589"/>
      <c r="AW18" s="589"/>
      <c r="AX18" s="589"/>
      <c r="AY18" s="589"/>
      <c r="AZ18" s="589"/>
      <c r="BA18" s="589"/>
      <c r="BB18" s="589"/>
      <c r="BC18" s="589"/>
      <c r="BD18" s="589"/>
      <c r="BE18" s="589"/>
      <c r="BF18" s="590"/>
      <c r="BG18" s="29">
        <f t="shared" si="29"/>
        <v>0</v>
      </c>
      <c r="BH18" s="596"/>
      <c r="BI18" s="589"/>
      <c r="BJ18" s="589"/>
      <c r="BK18" s="589"/>
      <c r="BL18" s="589"/>
      <c r="BM18" s="589"/>
      <c r="BN18" s="590"/>
      <c r="BO18" s="384">
        <f t="shared" si="30"/>
        <v>0</v>
      </c>
      <c r="BP18" s="613"/>
      <c r="BQ18" s="591"/>
      <c r="BR18" s="591"/>
      <c r="BS18" s="591"/>
      <c r="BT18" s="591"/>
      <c r="BU18" s="591"/>
      <c r="BV18" s="591"/>
      <c r="BW18" s="591"/>
      <c r="BX18" s="591"/>
      <c r="BY18" s="591"/>
      <c r="BZ18" s="591"/>
      <c r="CA18" s="591"/>
      <c r="CB18" s="591"/>
      <c r="CC18" s="614"/>
      <c r="CD18" s="491">
        <f t="shared" si="31"/>
        <v>0</v>
      </c>
      <c r="CE18" s="598"/>
      <c r="CF18" s="591"/>
      <c r="CG18" s="591"/>
      <c r="CH18" s="591"/>
      <c r="CI18" s="591"/>
      <c r="CJ18" s="591"/>
      <c r="CK18" s="591"/>
      <c r="CL18" s="592"/>
      <c r="CM18" s="490">
        <f t="shared" si="32"/>
        <v>0</v>
      </c>
      <c r="CN18" s="611"/>
      <c r="CO18" s="589"/>
      <c r="CP18" s="589"/>
      <c r="CQ18" s="589"/>
      <c r="CR18" s="589"/>
      <c r="CS18" s="589"/>
      <c r="CT18" s="589"/>
      <c r="CU18" s="589"/>
      <c r="CV18" s="589"/>
      <c r="CW18" s="589"/>
      <c r="CX18" s="589"/>
      <c r="CY18" s="589"/>
      <c r="CZ18" s="612"/>
      <c r="DA18" s="441">
        <f t="shared" si="33"/>
        <v>0</v>
      </c>
      <c r="DB18" s="611"/>
      <c r="DC18" s="589"/>
      <c r="DD18" s="589"/>
      <c r="DE18" s="589"/>
      <c r="DF18" s="612"/>
      <c r="DG18" s="492">
        <f t="shared" si="34"/>
        <v>0</v>
      </c>
      <c r="DH18" s="611"/>
      <c r="DI18" s="589"/>
      <c r="DJ18" s="589"/>
      <c r="DK18" s="589"/>
      <c r="DL18" s="589"/>
      <c r="DM18" s="589"/>
      <c r="DN18" s="612"/>
      <c r="DO18" s="33">
        <f t="shared" si="1"/>
        <v>0</v>
      </c>
      <c r="DP18" s="611"/>
      <c r="DQ18" s="589"/>
      <c r="DR18" s="589"/>
      <c r="DS18" s="589"/>
      <c r="DT18" s="589"/>
      <c r="DU18" s="589"/>
      <c r="DV18" s="589"/>
      <c r="DW18" s="612"/>
      <c r="DX18" s="33">
        <f t="shared" si="35"/>
        <v>0</v>
      </c>
      <c r="DY18" s="611"/>
      <c r="DZ18" s="589"/>
      <c r="EA18" s="589"/>
      <c r="EB18" s="589"/>
      <c r="EC18" s="589"/>
      <c r="ED18" s="589"/>
      <c r="EE18" s="589"/>
      <c r="EF18" s="589"/>
      <c r="EG18" s="589"/>
      <c r="EH18" s="612"/>
      <c r="EI18" s="441">
        <f t="shared" si="36"/>
        <v>0</v>
      </c>
      <c r="EJ18" s="611"/>
      <c r="EK18" s="589"/>
      <c r="EL18" s="589"/>
      <c r="EM18" s="589"/>
      <c r="EN18" s="589"/>
      <c r="EO18" s="589"/>
      <c r="EP18" s="589"/>
      <c r="EQ18" s="612"/>
      <c r="ER18" s="437">
        <f t="shared" si="2"/>
        <v>0</v>
      </c>
      <c r="ES18" s="375">
        <f t="shared" si="3"/>
        <v>0</v>
      </c>
      <c r="EV18" s="343">
        <f t="shared" si="4"/>
        <v>0</v>
      </c>
      <c r="EW18" s="343">
        <f t="shared" si="5"/>
        <v>0</v>
      </c>
      <c r="EX18" s="343">
        <f t="shared" si="6"/>
        <v>0</v>
      </c>
      <c r="EY18" s="343">
        <f t="shared" si="7"/>
        <v>0</v>
      </c>
      <c r="EZ18" s="343">
        <f t="shared" si="8"/>
        <v>0</v>
      </c>
      <c r="FA18" s="343">
        <f t="shared" si="9"/>
        <v>0</v>
      </c>
      <c r="FB18" s="343">
        <f t="shared" si="37"/>
        <v>0</v>
      </c>
      <c r="FC18" s="343">
        <f t="shared" si="10"/>
        <v>0</v>
      </c>
      <c r="FD18" s="343">
        <f t="shared" si="11"/>
        <v>0</v>
      </c>
      <c r="FE18" s="343">
        <f t="shared" si="12"/>
        <v>0</v>
      </c>
      <c r="FF18" s="343">
        <f t="shared" si="13"/>
        <v>0</v>
      </c>
      <c r="FG18" s="343">
        <f t="shared" si="38"/>
        <v>0</v>
      </c>
      <c r="FH18" s="343">
        <f t="shared" si="14"/>
        <v>0</v>
      </c>
      <c r="FI18" s="343">
        <f t="shared" si="15"/>
        <v>0</v>
      </c>
      <c r="FJ18" s="343">
        <f t="shared" si="39"/>
        <v>0</v>
      </c>
      <c r="FK18" s="343">
        <f t="shared" si="16"/>
        <v>0</v>
      </c>
      <c r="FL18" s="343">
        <f t="shared" si="17"/>
        <v>0</v>
      </c>
      <c r="FM18" s="343">
        <f t="shared" si="18"/>
        <v>0</v>
      </c>
      <c r="FN18" s="343">
        <f t="shared" si="19"/>
        <v>0</v>
      </c>
      <c r="FO18" s="343">
        <f t="shared" si="20"/>
        <v>0</v>
      </c>
      <c r="FP18" s="343">
        <f t="shared" si="21"/>
        <v>0</v>
      </c>
      <c r="FQ18" s="343">
        <f t="shared" si="22"/>
        <v>0</v>
      </c>
      <c r="FR18" s="343">
        <f t="shared" si="23"/>
        <v>0</v>
      </c>
      <c r="FS18" s="343">
        <f t="shared" si="24"/>
        <v>0</v>
      </c>
      <c r="FT18" s="343">
        <f t="shared" si="25"/>
        <v>0</v>
      </c>
      <c r="FU18" s="343">
        <f t="shared" si="26"/>
        <v>0</v>
      </c>
      <c r="FV18" s="343">
        <f t="shared" si="40"/>
        <v>0</v>
      </c>
      <c r="FW18" s="343">
        <f t="shared" si="41"/>
        <v>0</v>
      </c>
      <c r="FX18" s="343">
        <f t="shared" si="42"/>
        <v>0</v>
      </c>
      <c r="FY18" s="343">
        <f t="shared" si="43"/>
        <v>0</v>
      </c>
      <c r="FZ18" s="343">
        <f t="shared" si="44"/>
        <v>0</v>
      </c>
      <c r="GA18" s="343">
        <f t="shared" si="45"/>
        <v>0</v>
      </c>
      <c r="GB18" s="343">
        <f t="shared" si="46"/>
        <v>0</v>
      </c>
      <c r="GC18" s="343">
        <f t="shared" si="47"/>
        <v>0</v>
      </c>
      <c r="GD18" s="343">
        <f t="shared" si="48"/>
        <v>0</v>
      </c>
      <c r="GE18" s="343">
        <f t="shared" si="49"/>
        <v>0</v>
      </c>
      <c r="GF18" s="343">
        <f t="shared" si="50"/>
        <v>0</v>
      </c>
      <c r="GG18" s="343">
        <f t="shared" si="51"/>
        <v>0</v>
      </c>
      <c r="GH18" s="343">
        <f t="shared" si="52"/>
        <v>0</v>
      </c>
      <c r="GI18" s="343">
        <f t="shared" si="53"/>
        <v>0</v>
      </c>
      <c r="GK18" s="375">
        <f t="shared" si="54"/>
        <v>0</v>
      </c>
      <c r="GL18" s="375"/>
    </row>
    <row r="19" spans="1:194" x14ac:dyDescent="0.25">
      <c r="A19" s="136" t="s">
        <v>77</v>
      </c>
      <c r="B19" s="129">
        <f>Da!C37</f>
        <v>0</v>
      </c>
      <c r="C19" s="37"/>
      <c r="D19" s="589"/>
      <c r="E19" s="589"/>
      <c r="F19" s="589"/>
      <c r="G19" s="589"/>
      <c r="H19" s="589"/>
      <c r="I19" s="589"/>
      <c r="J19" s="589"/>
      <c r="K19" s="589"/>
      <c r="L19" s="589"/>
      <c r="M19" s="589"/>
      <c r="N19" s="589"/>
      <c r="O19" s="589"/>
      <c r="P19" s="589"/>
      <c r="Q19" s="590"/>
      <c r="R19" s="491">
        <f t="shared" si="0"/>
        <v>0</v>
      </c>
      <c r="S19" s="596"/>
      <c r="T19" s="589"/>
      <c r="U19" s="589"/>
      <c r="V19" s="589"/>
      <c r="W19" s="589"/>
      <c r="X19" s="589"/>
      <c r="Y19" s="589"/>
      <c r="Z19" s="589"/>
      <c r="AA19" s="589"/>
      <c r="AB19" s="590"/>
      <c r="AC19" s="29">
        <f t="shared" si="27"/>
        <v>0</v>
      </c>
      <c r="AD19" s="596"/>
      <c r="AE19" s="589"/>
      <c r="AF19" s="589"/>
      <c r="AG19" s="589"/>
      <c r="AH19" s="589"/>
      <c r="AI19" s="589"/>
      <c r="AJ19" s="589"/>
      <c r="AK19" s="589"/>
      <c r="AL19" s="589"/>
      <c r="AM19" s="589"/>
      <c r="AN19" s="589"/>
      <c r="AO19" s="589"/>
      <c r="AP19" s="589"/>
      <c r="AQ19" s="589"/>
      <c r="AR19" s="590"/>
      <c r="AS19" s="491">
        <f t="shared" si="28"/>
        <v>0</v>
      </c>
      <c r="AT19" s="596"/>
      <c r="AU19" s="589"/>
      <c r="AV19" s="589"/>
      <c r="AW19" s="589"/>
      <c r="AX19" s="589"/>
      <c r="AY19" s="589"/>
      <c r="AZ19" s="589"/>
      <c r="BA19" s="589"/>
      <c r="BB19" s="589"/>
      <c r="BC19" s="589"/>
      <c r="BD19" s="589"/>
      <c r="BE19" s="589"/>
      <c r="BF19" s="590"/>
      <c r="BG19" s="29">
        <f t="shared" si="29"/>
        <v>0</v>
      </c>
      <c r="BH19" s="596"/>
      <c r="BI19" s="589"/>
      <c r="BJ19" s="589"/>
      <c r="BK19" s="589"/>
      <c r="BL19" s="589"/>
      <c r="BM19" s="589"/>
      <c r="BN19" s="590"/>
      <c r="BO19" s="384">
        <f t="shared" si="30"/>
        <v>0</v>
      </c>
      <c r="BP19" s="611"/>
      <c r="BQ19" s="589"/>
      <c r="BR19" s="589"/>
      <c r="BS19" s="589"/>
      <c r="BT19" s="589"/>
      <c r="BU19" s="589"/>
      <c r="BV19" s="589"/>
      <c r="BW19" s="589"/>
      <c r="BX19" s="589"/>
      <c r="BY19" s="589"/>
      <c r="BZ19" s="589"/>
      <c r="CA19" s="589"/>
      <c r="CB19" s="589"/>
      <c r="CC19" s="612"/>
      <c r="CD19" s="491">
        <f t="shared" si="31"/>
        <v>0</v>
      </c>
      <c r="CE19" s="598"/>
      <c r="CF19" s="591"/>
      <c r="CG19" s="591"/>
      <c r="CH19" s="591"/>
      <c r="CI19" s="591"/>
      <c r="CJ19" s="591"/>
      <c r="CK19" s="591"/>
      <c r="CL19" s="592"/>
      <c r="CM19" s="490">
        <f t="shared" si="32"/>
        <v>0</v>
      </c>
      <c r="CN19" s="611"/>
      <c r="CO19" s="589"/>
      <c r="CP19" s="589"/>
      <c r="CQ19" s="589"/>
      <c r="CR19" s="589"/>
      <c r="CS19" s="589"/>
      <c r="CT19" s="589"/>
      <c r="CU19" s="589"/>
      <c r="CV19" s="589"/>
      <c r="CW19" s="589"/>
      <c r="CX19" s="589"/>
      <c r="CY19" s="589"/>
      <c r="CZ19" s="612"/>
      <c r="DA19" s="441">
        <f t="shared" si="33"/>
        <v>0</v>
      </c>
      <c r="DB19" s="611"/>
      <c r="DC19" s="589"/>
      <c r="DD19" s="589"/>
      <c r="DE19" s="589"/>
      <c r="DF19" s="612"/>
      <c r="DG19" s="492">
        <f t="shared" si="34"/>
        <v>0</v>
      </c>
      <c r="DH19" s="611"/>
      <c r="DI19" s="589"/>
      <c r="DJ19" s="589"/>
      <c r="DK19" s="589"/>
      <c r="DL19" s="589"/>
      <c r="DM19" s="589"/>
      <c r="DN19" s="612"/>
      <c r="DO19" s="33">
        <f t="shared" si="1"/>
        <v>0</v>
      </c>
      <c r="DP19" s="611"/>
      <c r="DQ19" s="589"/>
      <c r="DR19" s="589"/>
      <c r="DS19" s="589"/>
      <c r="DT19" s="589"/>
      <c r="DU19" s="589"/>
      <c r="DV19" s="589"/>
      <c r="DW19" s="612"/>
      <c r="DX19" s="33">
        <f t="shared" si="35"/>
        <v>0</v>
      </c>
      <c r="DY19" s="611"/>
      <c r="DZ19" s="589"/>
      <c r="EA19" s="589"/>
      <c r="EB19" s="589"/>
      <c r="EC19" s="589"/>
      <c r="ED19" s="589"/>
      <c r="EE19" s="589"/>
      <c r="EF19" s="589"/>
      <c r="EG19" s="589"/>
      <c r="EH19" s="612"/>
      <c r="EI19" s="441">
        <f t="shared" si="36"/>
        <v>0</v>
      </c>
      <c r="EJ19" s="611"/>
      <c r="EK19" s="589"/>
      <c r="EL19" s="589"/>
      <c r="EM19" s="589"/>
      <c r="EN19" s="589"/>
      <c r="EO19" s="589"/>
      <c r="EP19" s="589"/>
      <c r="EQ19" s="612"/>
      <c r="ER19" s="437">
        <f t="shared" si="2"/>
        <v>0</v>
      </c>
      <c r="ES19" s="375">
        <f t="shared" si="3"/>
        <v>0</v>
      </c>
      <c r="EV19" s="343">
        <f t="shared" si="4"/>
        <v>0</v>
      </c>
      <c r="EW19" s="343">
        <f t="shared" si="5"/>
        <v>0</v>
      </c>
      <c r="EX19" s="343">
        <f t="shared" si="6"/>
        <v>0</v>
      </c>
      <c r="EY19" s="343">
        <f t="shared" si="7"/>
        <v>0</v>
      </c>
      <c r="EZ19" s="343">
        <f t="shared" si="8"/>
        <v>0</v>
      </c>
      <c r="FA19" s="343">
        <f t="shared" si="9"/>
        <v>0</v>
      </c>
      <c r="FB19" s="343">
        <f t="shared" si="37"/>
        <v>0</v>
      </c>
      <c r="FC19" s="343">
        <f t="shared" si="10"/>
        <v>0</v>
      </c>
      <c r="FD19" s="343">
        <f t="shared" si="11"/>
        <v>0</v>
      </c>
      <c r="FE19" s="343">
        <f t="shared" si="12"/>
        <v>0</v>
      </c>
      <c r="FF19" s="343">
        <f t="shared" si="13"/>
        <v>0</v>
      </c>
      <c r="FG19" s="343">
        <f t="shared" si="38"/>
        <v>0</v>
      </c>
      <c r="FH19" s="343">
        <f t="shared" si="14"/>
        <v>0</v>
      </c>
      <c r="FI19" s="343">
        <f t="shared" si="15"/>
        <v>0</v>
      </c>
      <c r="FJ19" s="343">
        <f t="shared" si="39"/>
        <v>0</v>
      </c>
      <c r="FK19" s="343">
        <f t="shared" si="16"/>
        <v>0</v>
      </c>
      <c r="FL19" s="343">
        <f t="shared" si="17"/>
        <v>0</v>
      </c>
      <c r="FM19" s="343">
        <f t="shared" si="18"/>
        <v>0</v>
      </c>
      <c r="FN19" s="343">
        <f t="shared" si="19"/>
        <v>0</v>
      </c>
      <c r="FO19" s="343">
        <f t="shared" si="20"/>
        <v>0</v>
      </c>
      <c r="FP19" s="343">
        <f t="shared" si="21"/>
        <v>0</v>
      </c>
      <c r="FQ19" s="343">
        <f t="shared" si="22"/>
        <v>0</v>
      </c>
      <c r="FR19" s="343">
        <f t="shared" si="23"/>
        <v>0</v>
      </c>
      <c r="FS19" s="343">
        <f t="shared" si="24"/>
        <v>0</v>
      </c>
      <c r="FT19" s="343">
        <f t="shared" si="25"/>
        <v>0</v>
      </c>
      <c r="FU19" s="343">
        <f t="shared" si="26"/>
        <v>0</v>
      </c>
      <c r="FV19" s="343">
        <f t="shared" si="40"/>
        <v>0</v>
      </c>
      <c r="FW19" s="343">
        <f t="shared" si="41"/>
        <v>0</v>
      </c>
      <c r="FX19" s="343">
        <f t="shared" si="42"/>
        <v>0</v>
      </c>
      <c r="FY19" s="343">
        <f t="shared" si="43"/>
        <v>0</v>
      </c>
      <c r="FZ19" s="343">
        <f t="shared" si="44"/>
        <v>0</v>
      </c>
      <c r="GA19" s="343">
        <f t="shared" si="45"/>
        <v>0</v>
      </c>
      <c r="GB19" s="343">
        <f t="shared" si="46"/>
        <v>0</v>
      </c>
      <c r="GC19" s="343">
        <f t="shared" si="47"/>
        <v>0</v>
      </c>
      <c r="GD19" s="343">
        <f t="shared" si="48"/>
        <v>0</v>
      </c>
      <c r="GE19" s="343">
        <f t="shared" si="49"/>
        <v>0</v>
      </c>
      <c r="GF19" s="343">
        <f t="shared" si="50"/>
        <v>0</v>
      </c>
      <c r="GG19" s="343">
        <f t="shared" si="51"/>
        <v>0</v>
      </c>
      <c r="GH19" s="343">
        <f t="shared" si="52"/>
        <v>0</v>
      </c>
      <c r="GI19" s="343">
        <f t="shared" si="53"/>
        <v>0</v>
      </c>
      <c r="GK19" s="375">
        <f t="shared" si="54"/>
        <v>0</v>
      </c>
      <c r="GL19" s="375"/>
    </row>
    <row r="20" spans="1:194" x14ac:dyDescent="0.25">
      <c r="A20" s="136" t="s">
        <v>78</v>
      </c>
      <c r="B20" s="129">
        <f>Da!C38</f>
        <v>0</v>
      </c>
      <c r="C20" s="37"/>
      <c r="D20" s="589"/>
      <c r="E20" s="589"/>
      <c r="F20" s="589"/>
      <c r="G20" s="589"/>
      <c r="H20" s="589"/>
      <c r="I20" s="589"/>
      <c r="J20" s="589"/>
      <c r="K20" s="589"/>
      <c r="L20" s="589"/>
      <c r="M20" s="589"/>
      <c r="N20" s="589"/>
      <c r="O20" s="589"/>
      <c r="P20" s="589"/>
      <c r="Q20" s="590"/>
      <c r="R20" s="491">
        <f t="shared" si="0"/>
        <v>0</v>
      </c>
      <c r="S20" s="596"/>
      <c r="T20" s="589"/>
      <c r="U20" s="589"/>
      <c r="V20" s="589"/>
      <c r="W20" s="589"/>
      <c r="X20" s="589"/>
      <c r="Y20" s="589"/>
      <c r="Z20" s="589"/>
      <c r="AA20" s="589"/>
      <c r="AB20" s="590"/>
      <c r="AC20" s="29">
        <f t="shared" si="27"/>
        <v>0</v>
      </c>
      <c r="AD20" s="596"/>
      <c r="AE20" s="589"/>
      <c r="AF20" s="589"/>
      <c r="AG20" s="589"/>
      <c r="AH20" s="589"/>
      <c r="AI20" s="589"/>
      <c r="AJ20" s="589"/>
      <c r="AK20" s="589"/>
      <c r="AL20" s="589"/>
      <c r="AM20" s="589"/>
      <c r="AN20" s="589"/>
      <c r="AO20" s="589"/>
      <c r="AP20" s="589"/>
      <c r="AQ20" s="589"/>
      <c r="AR20" s="590"/>
      <c r="AS20" s="491">
        <f t="shared" si="28"/>
        <v>0</v>
      </c>
      <c r="AT20" s="596"/>
      <c r="AU20" s="589"/>
      <c r="AV20" s="589"/>
      <c r="AW20" s="589"/>
      <c r="AX20" s="589"/>
      <c r="AY20" s="589"/>
      <c r="AZ20" s="589"/>
      <c r="BA20" s="589"/>
      <c r="BB20" s="589"/>
      <c r="BC20" s="589"/>
      <c r="BD20" s="589"/>
      <c r="BE20" s="589"/>
      <c r="BF20" s="590"/>
      <c r="BG20" s="29">
        <f t="shared" si="29"/>
        <v>0</v>
      </c>
      <c r="BH20" s="596"/>
      <c r="BI20" s="589"/>
      <c r="BJ20" s="589"/>
      <c r="BK20" s="589"/>
      <c r="BL20" s="589"/>
      <c r="BM20" s="589"/>
      <c r="BN20" s="590"/>
      <c r="BO20" s="384">
        <f t="shared" si="30"/>
        <v>0</v>
      </c>
      <c r="BP20" s="611"/>
      <c r="BQ20" s="589"/>
      <c r="BR20" s="589"/>
      <c r="BS20" s="589"/>
      <c r="BT20" s="589"/>
      <c r="BU20" s="589"/>
      <c r="BV20" s="589"/>
      <c r="BW20" s="589"/>
      <c r="BX20" s="589"/>
      <c r="BY20" s="589"/>
      <c r="BZ20" s="589"/>
      <c r="CA20" s="589"/>
      <c r="CB20" s="589"/>
      <c r="CC20" s="612"/>
      <c r="CD20" s="491">
        <f t="shared" si="31"/>
        <v>0</v>
      </c>
      <c r="CE20" s="596"/>
      <c r="CF20" s="589"/>
      <c r="CG20" s="589"/>
      <c r="CH20" s="589"/>
      <c r="CI20" s="589"/>
      <c r="CJ20" s="589"/>
      <c r="CK20" s="589"/>
      <c r="CL20" s="590"/>
      <c r="CM20" s="490">
        <f t="shared" si="32"/>
        <v>0</v>
      </c>
      <c r="CN20" s="611"/>
      <c r="CO20" s="589"/>
      <c r="CP20" s="589"/>
      <c r="CQ20" s="589"/>
      <c r="CR20" s="589"/>
      <c r="CS20" s="589"/>
      <c r="CT20" s="589"/>
      <c r="CU20" s="589"/>
      <c r="CV20" s="589"/>
      <c r="CW20" s="589"/>
      <c r="CX20" s="589"/>
      <c r="CY20" s="589"/>
      <c r="CZ20" s="612"/>
      <c r="DA20" s="441">
        <f t="shared" si="33"/>
        <v>0</v>
      </c>
      <c r="DB20" s="611"/>
      <c r="DC20" s="589"/>
      <c r="DD20" s="589"/>
      <c r="DE20" s="589"/>
      <c r="DF20" s="612"/>
      <c r="DG20" s="492">
        <f t="shared" si="34"/>
        <v>0</v>
      </c>
      <c r="DH20" s="611"/>
      <c r="DI20" s="589"/>
      <c r="DJ20" s="589"/>
      <c r="DK20" s="589"/>
      <c r="DL20" s="589"/>
      <c r="DM20" s="589"/>
      <c r="DN20" s="612"/>
      <c r="DO20" s="33">
        <f t="shared" si="1"/>
        <v>0</v>
      </c>
      <c r="DP20" s="611"/>
      <c r="DQ20" s="589"/>
      <c r="DR20" s="589"/>
      <c r="DS20" s="589"/>
      <c r="DT20" s="589"/>
      <c r="DU20" s="589"/>
      <c r="DV20" s="589"/>
      <c r="DW20" s="612"/>
      <c r="DX20" s="33">
        <f t="shared" si="35"/>
        <v>0</v>
      </c>
      <c r="DY20" s="611"/>
      <c r="DZ20" s="589"/>
      <c r="EA20" s="589"/>
      <c r="EB20" s="589"/>
      <c r="EC20" s="589"/>
      <c r="ED20" s="589"/>
      <c r="EE20" s="589"/>
      <c r="EF20" s="589"/>
      <c r="EG20" s="589"/>
      <c r="EH20" s="612"/>
      <c r="EI20" s="441">
        <f t="shared" si="36"/>
        <v>0</v>
      </c>
      <c r="EJ20" s="611"/>
      <c r="EK20" s="589"/>
      <c r="EL20" s="589"/>
      <c r="EM20" s="589"/>
      <c r="EN20" s="589"/>
      <c r="EO20" s="589"/>
      <c r="EP20" s="589"/>
      <c r="EQ20" s="612"/>
      <c r="ER20" s="437">
        <f t="shared" si="2"/>
        <v>0</v>
      </c>
      <c r="ES20" s="375">
        <f t="shared" si="3"/>
        <v>0</v>
      </c>
      <c r="EV20" s="343">
        <f t="shared" si="4"/>
        <v>0</v>
      </c>
      <c r="EW20" s="343">
        <f t="shared" si="5"/>
        <v>0</v>
      </c>
      <c r="EX20" s="343">
        <f t="shared" si="6"/>
        <v>0</v>
      </c>
      <c r="EY20" s="343">
        <f t="shared" si="7"/>
        <v>0</v>
      </c>
      <c r="EZ20" s="343">
        <f t="shared" si="8"/>
        <v>0</v>
      </c>
      <c r="FA20" s="343">
        <f t="shared" si="9"/>
        <v>0</v>
      </c>
      <c r="FB20" s="343">
        <f t="shared" si="37"/>
        <v>0</v>
      </c>
      <c r="FC20" s="343">
        <f t="shared" si="10"/>
        <v>0</v>
      </c>
      <c r="FD20" s="343">
        <f t="shared" si="11"/>
        <v>0</v>
      </c>
      <c r="FE20" s="343">
        <f t="shared" si="12"/>
        <v>0</v>
      </c>
      <c r="FF20" s="343">
        <f t="shared" si="13"/>
        <v>0</v>
      </c>
      <c r="FG20" s="343">
        <f t="shared" si="38"/>
        <v>0</v>
      </c>
      <c r="FH20" s="343">
        <f t="shared" si="14"/>
        <v>0</v>
      </c>
      <c r="FI20" s="343">
        <f t="shared" si="15"/>
        <v>0</v>
      </c>
      <c r="FJ20" s="343">
        <f t="shared" si="39"/>
        <v>0</v>
      </c>
      <c r="FK20" s="343">
        <f t="shared" si="16"/>
        <v>0</v>
      </c>
      <c r="FL20" s="343">
        <f t="shared" si="17"/>
        <v>0</v>
      </c>
      <c r="FM20" s="343">
        <f t="shared" si="18"/>
        <v>0</v>
      </c>
      <c r="FN20" s="343">
        <f t="shared" si="19"/>
        <v>0</v>
      </c>
      <c r="FO20" s="343">
        <f t="shared" si="20"/>
        <v>0</v>
      </c>
      <c r="FP20" s="343">
        <f t="shared" si="21"/>
        <v>0</v>
      </c>
      <c r="FQ20" s="343">
        <f t="shared" si="22"/>
        <v>0</v>
      </c>
      <c r="FR20" s="343">
        <f t="shared" si="23"/>
        <v>0</v>
      </c>
      <c r="FS20" s="343">
        <f t="shared" si="24"/>
        <v>0</v>
      </c>
      <c r="FT20" s="343">
        <f t="shared" si="25"/>
        <v>0</v>
      </c>
      <c r="FU20" s="343">
        <f t="shared" si="26"/>
        <v>0</v>
      </c>
      <c r="FV20" s="343">
        <f t="shared" si="40"/>
        <v>0</v>
      </c>
      <c r="FW20" s="343">
        <f t="shared" si="41"/>
        <v>0</v>
      </c>
      <c r="FX20" s="343">
        <f t="shared" si="42"/>
        <v>0</v>
      </c>
      <c r="FY20" s="343">
        <f t="shared" si="43"/>
        <v>0</v>
      </c>
      <c r="FZ20" s="343">
        <f t="shared" si="44"/>
        <v>0</v>
      </c>
      <c r="GA20" s="343">
        <f t="shared" si="45"/>
        <v>0</v>
      </c>
      <c r="GB20" s="343">
        <f t="shared" si="46"/>
        <v>0</v>
      </c>
      <c r="GC20" s="343">
        <f t="shared" si="47"/>
        <v>0</v>
      </c>
      <c r="GD20" s="343">
        <f t="shared" si="48"/>
        <v>0</v>
      </c>
      <c r="GE20" s="343">
        <f t="shared" si="49"/>
        <v>0</v>
      </c>
      <c r="GF20" s="343">
        <f t="shared" si="50"/>
        <v>0</v>
      </c>
      <c r="GG20" s="343">
        <f t="shared" si="51"/>
        <v>0</v>
      </c>
      <c r="GH20" s="343">
        <f t="shared" si="52"/>
        <v>0</v>
      </c>
      <c r="GI20" s="343">
        <f t="shared" si="53"/>
        <v>0</v>
      </c>
      <c r="GK20" s="375">
        <f t="shared" si="54"/>
        <v>0</v>
      </c>
      <c r="GL20" s="375"/>
    </row>
    <row r="21" spans="1:194" x14ac:dyDescent="0.25">
      <c r="A21" s="136" t="s">
        <v>79</v>
      </c>
      <c r="B21" s="129">
        <f>Da!C39</f>
        <v>0</v>
      </c>
      <c r="C21" s="37"/>
      <c r="D21" s="589"/>
      <c r="E21" s="589"/>
      <c r="F21" s="589"/>
      <c r="G21" s="589"/>
      <c r="H21" s="589"/>
      <c r="I21" s="589"/>
      <c r="J21" s="589"/>
      <c r="K21" s="589"/>
      <c r="L21" s="589"/>
      <c r="M21" s="589"/>
      <c r="N21" s="589"/>
      <c r="O21" s="589"/>
      <c r="P21" s="589"/>
      <c r="Q21" s="590"/>
      <c r="R21" s="491">
        <f t="shared" si="0"/>
        <v>0</v>
      </c>
      <c r="S21" s="596"/>
      <c r="T21" s="589"/>
      <c r="U21" s="589"/>
      <c r="V21" s="589"/>
      <c r="W21" s="589"/>
      <c r="X21" s="589"/>
      <c r="Y21" s="589"/>
      <c r="Z21" s="589"/>
      <c r="AA21" s="589"/>
      <c r="AB21" s="590"/>
      <c r="AC21" s="29">
        <f t="shared" si="27"/>
        <v>0</v>
      </c>
      <c r="AD21" s="596"/>
      <c r="AE21" s="589"/>
      <c r="AF21" s="589"/>
      <c r="AG21" s="589"/>
      <c r="AH21" s="589"/>
      <c r="AI21" s="589"/>
      <c r="AJ21" s="589"/>
      <c r="AK21" s="589"/>
      <c r="AL21" s="589"/>
      <c r="AM21" s="589"/>
      <c r="AN21" s="589"/>
      <c r="AO21" s="589"/>
      <c r="AP21" s="589"/>
      <c r="AQ21" s="589"/>
      <c r="AR21" s="590"/>
      <c r="AS21" s="491">
        <f t="shared" si="28"/>
        <v>0</v>
      </c>
      <c r="AT21" s="596"/>
      <c r="AU21" s="589"/>
      <c r="AV21" s="589"/>
      <c r="AW21" s="589"/>
      <c r="AX21" s="589"/>
      <c r="AY21" s="589"/>
      <c r="AZ21" s="589"/>
      <c r="BA21" s="589"/>
      <c r="BB21" s="589"/>
      <c r="BC21" s="589"/>
      <c r="BD21" s="589"/>
      <c r="BE21" s="589"/>
      <c r="BF21" s="590"/>
      <c r="BG21" s="29">
        <f t="shared" si="29"/>
        <v>0</v>
      </c>
      <c r="BH21" s="596"/>
      <c r="BI21" s="589"/>
      <c r="BJ21" s="589"/>
      <c r="BK21" s="589"/>
      <c r="BL21" s="589"/>
      <c r="BM21" s="589"/>
      <c r="BN21" s="590"/>
      <c r="BO21" s="384">
        <f t="shared" si="30"/>
        <v>0</v>
      </c>
      <c r="BP21" s="611"/>
      <c r="BQ21" s="589"/>
      <c r="BR21" s="589"/>
      <c r="BS21" s="589"/>
      <c r="BT21" s="589"/>
      <c r="BU21" s="589"/>
      <c r="BV21" s="589"/>
      <c r="BW21" s="589"/>
      <c r="BX21" s="589"/>
      <c r="BY21" s="589"/>
      <c r="BZ21" s="589"/>
      <c r="CA21" s="589"/>
      <c r="CB21" s="589"/>
      <c r="CC21" s="612"/>
      <c r="CD21" s="491">
        <f t="shared" si="31"/>
        <v>0</v>
      </c>
      <c r="CE21" s="596"/>
      <c r="CF21" s="589"/>
      <c r="CG21" s="589"/>
      <c r="CH21" s="589"/>
      <c r="CI21" s="589"/>
      <c r="CJ21" s="589"/>
      <c r="CK21" s="589"/>
      <c r="CL21" s="590"/>
      <c r="CM21" s="490">
        <f t="shared" si="32"/>
        <v>0</v>
      </c>
      <c r="CN21" s="611"/>
      <c r="CO21" s="589"/>
      <c r="CP21" s="589"/>
      <c r="CQ21" s="589"/>
      <c r="CR21" s="589"/>
      <c r="CS21" s="589"/>
      <c r="CT21" s="589"/>
      <c r="CU21" s="589"/>
      <c r="CV21" s="589"/>
      <c r="CW21" s="589"/>
      <c r="CX21" s="589"/>
      <c r="CY21" s="589"/>
      <c r="CZ21" s="612"/>
      <c r="DA21" s="441">
        <f t="shared" si="33"/>
        <v>0</v>
      </c>
      <c r="DB21" s="611"/>
      <c r="DC21" s="589"/>
      <c r="DD21" s="589"/>
      <c r="DE21" s="589"/>
      <c r="DF21" s="612"/>
      <c r="DG21" s="492">
        <f t="shared" si="34"/>
        <v>0</v>
      </c>
      <c r="DH21" s="611"/>
      <c r="DI21" s="589"/>
      <c r="DJ21" s="589"/>
      <c r="DK21" s="589"/>
      <c r="DL21" s="589"/>
      <c r="DM21" s="589"/>
      <c r="DN21" s="612"/>
      <c r="DO21" s="33">
        <f t="shared" si="1"/>
        <v>0</v>
      </c>
      <c r="DP21" s="611"/>
      <c r="DQ21" s="589"/>
      <c r="DR21" s="589"/>
      <c r="DS21" s="589"/>
      <c r="DT21" s="589"/>
      <c r="DU21" s="589"/>
      <c r="DV21" s="589"/>
      <c r="DW21" s="612"/>
      <c r="DX21" s="33">
        <f t="shared" si="35"/>
        <v>0</v>
      </c>
      <c r="DY21" s="611"/>
      <c r="DZ21" s="589"/>
      <c r="EA21" s="589"/>
      <c r="EB21" s="589"/>
      <c r="EC21" s="589"/>
      <c r="ED21" s="589"/>
      <c r="EE21" s="589"/>
      <c r="EF21" s="589"/>
      <c r="EG21" s="589"/>
      <c r="EH21" s="612"/>
      <c r="EI21" s="441">
        <f t="shared" si="36"/>
        <v>0</v>
      </c>
      <c r="EJ21" s="611"/>
      <c r="EK21" s="589"/>
      <c r="EL21" s="589"/>
      <c r="EM21" s="589"/>
      <c r="EN21" s="589"/>
      <c r="EO21" s="589"/>
      <c r="EP21" s="589"/>
      <c r="EQ21" s="612"/>
      <c r="ER21" s="437">
        <f t="shared" si="2"/>
        <v>0</v>
      </c>
      <c r="ES21" s="375">
        <f t="shared" si="3"/>
        <v>0</v>
      </c>
      <c r="EV21" s="343">
        <f t="shared" si="4"/>
        <v>0</v>
      </c>
      <c r="EW21" s="343">
        <f t="shared" si="5"/>
        <v>0</v>
      </c>
      <c r="EX21" s="343">
        <f t="shared" si="6"/>
        <v>0</v>
      </c>
      <c r="EY21" s="343">
        <f t="shared" si="7"/>
        <v>0</v>
      </c>
      <c r="EZ21" s="343">
        <f t="shared" si="8"/>
        <v>0</v>
      </c>
      <c r="FA21" s="343">
        <f t="shared" si="9"/>
        <v>0</v>
      </c>
      <c r="FB21" s="343">
        <f t="shared" si="37"/>
        <v>0</v>
      </c>
      <c r="FC21" s="343">
        <f t="shared" si="10"/>
        <v>0</v>
      </c>
      <c r="FD21" s="343">
        <f t="shared" si="11"/>
        <v>0</v>
      </c>
      <c r="FE21" s="343">
        <f t="shared" si="12"/>
        <v>0</v>
      </c>
      <c r="FF21" s="343">
        <f t="shared" si="13"/>
        <v>0</v>
      </c>
      <c r="FG21" s="343">
        <f t="shared" si="38"/>
        <v>0</v>
      </c>
      <c r="FH21" s="343">
        <f t="shared" si="14"/>
        <v>0</v>
      </c>
      <c r="FI21" s="343">
        <f t="shared" si="15"/>
        <v>0</v>
      </c>
      <c r="FJ21" s="343">
        <f t="shared" si="39"/>
        <v>0</v>
      </c>
      <c r="FK21" s="343">
        <f t="shared" si="16"/>
        <v>0</v>
      </c>
      <c r="FL21" s="343">
        <f t="shared" si="17"/>
        <v>0</v>
      </c>
      <c r="FM21" s="343">
        <f t="shared" si="18"/>
        <v>0</v>
      </c>
      <c r="FN21" s="343">
        <f t="shared" si="19"/>
        <v>0</v>
      </c>
      <c r="FO21" s="343">
        <f t="shared" si="20"/>
        <v>0</v>
      </c>
      <c r="FP21" s="343">
        <f t="shared" si="21"/>
        <v>0</v>
      </c>
      <c r="FQ21" s="343">
        <f t="shared" si="22"/>
        <v>0</v>
      </c>
      <c r="FR21" s="343">
        <f t="shared" si="23"/>
        <v>0</v>
      </c>
      <c r="FS21" s="343">
        <f t="shared" si="24"/>
        <v>0</v>
      </c>
      <c r="FT21" s="343">
        <f t="shared" si="25"/>
        <v>0</v>
      </c>
      <c r="FU21" s="343">
        <f t="shared" si="26"/>
        <v>0</v>
      </c>
      <c r="FV21" s="343">
        <f t="shared" si="40"/>
        <v>0</v>
      </c>
      <c r="FW21" s="343">
        <f t="shared" si="41"/>
        <v>0</v>
      </c>
      <c r="FX21" s="343">
        <f t="shared" si="42"/>
        <v>0</v>
      </c>
      <c r="FY21" s="343">
        <f t="shared" si="43"/>
        <v>0</v>
      </c>
      <c r="FZ21" s="343">
        <f t="shared" si="44"/>
        <v>0</v>
      </c>
      <c r="GA21" s="343">
        <f t="shared" si="45"/>
        <v>0</v>
      </c>
      <c r="GB21" s="343">
        <f t="shared" si="46"/>
        <v>0</v>
      </c>
      <c r="GC21" s="343">
        <f t="shared" si="47"/>
        <v>0</v>
      </c>
      <c r="GD21" s="343">
        <f t="shared" si="48"/>
        <v>0</v>
      </c>
      <c r="GE21" s="343">
        <f t="shared" si="49"/>
        <v>0</v>
      </c>
      <c r="GF21" s="343">
        <f t="shared" si="50"/>
        <v>0</v>
      </c>
      <c r="GG21" s="343">
        <f t="shared" si="51"/>
        <v>0</v>
      </c>
      <c r="GH21" s="343">
        <f t="shared" si="52"/>
        <v>0</v>
      </c>
      <c r="GI21" s="343">
        <f t="shared" si="53"/>
        <v>0</v>
      </c>
      <c r="GK21" s="375">
        <f t="shared" si="54"/>
        <v>0</v>
      </c>
      <c r="GL21" s="375"/>
    </row>
    <row r="22" spans="1:194" x14ac:dyDescent="0.25">
      <c r="A22" s="136" t="s">
        <v>80</v>
      </c>
      <c r="B22" s="129">
        <f>Da!C40</f>
        <v>0</v>
      </c>
      <c r="C22" s="37"/>
      <c r="D22" s="589"/>
      <c r="E22" s="589"/>
      <c r="F22" s="589"/>
      <c r="G22" s="589"/>
      <c r="H22" s="589"/>
      <c r="I22" s="589"/>
      <c r="J22" s="589"/>
      <c r="K22" s="589"/>
      <c r="L22" s="589"/>
      <c r="M22" s="589"/>
      <c r="N22" s="589"/>
      <c r="O22" s="589"/>
      <c r="P22" s="589"/>
      <c r="Q22" s="590"/>
      <c r="R22" s="491">
        <f t="shared" si="0"/>
        <v>0</v>
      </c>
      <c r="S22" s="596"/>
      <c r="T22" s="589"/>
      <c r="U22" s="589"/>
      <c r="V22" s="589"/>
      <c r="W22" s="589"/>
      <c r="X22" s="589"/>
      <c r="Y22" s="589"/>
      <c r="Z22" s="589"/>
      <c r="AA22" s="589"/>
      <c r="AB22" s="590"/>
      <c r="AC22" s="29">
        <f t="shared" si="27"/>
        <v>0</v>
      </c>
      <c r="AD22" s="596"/>
      <c r="AE22" s="589"/>
      <c r="AF22" s="589"/>
      <c r="AG22" s="589"/>
      <c r="AH22" s="589"/>
      <c r="AI22" s="589"/>
      <c r="AJ22" s="589"/>
      <c r="AK22" s="589"/>
      <c r="AL22" s="589"/>
      <c r="AM22" s="589"/>
      <c r="AN22" s="589"/>
      <c r="AO22" s="589"/>
      <c r="AP22" s="589"/>
      <c r="AQ22" s="589"/>
      <c r="AR22" s="590"/>
      <c r="AS22" s="491">
        <f t="shared" si="28"/>
        <v>0</v>
      </c>
      <c r="AT22" s="596"/>
      <c r="AU22" s="589"/>
      <c r="AV22" s="589"/>
      <c r="AW22" s="589"/>
      <c r="AX22" s="589"/>
      <c r="AY22" s="589"/>
      <c r="AZ22" s="589"/>
      <c r="BA22" s="589"/>
      <c r="BB22" s="589"/>
      <c r="BC22" s="589"/>
      <c r="BD22" s="589"/>
      <c r="BE22" s="589"/>
      <c r="BF22" s="590"/>
      <c r="BG22" s="29">
        <f t="shared" si="29"/>
        <v>0</v>
      </c>
      <c r="BH22" s="596"/>
      <c r="BI22" s="589"/>
      <c r="BJ22" s="589"/>
      <c r="BK22" s="589"/>
      <c r="BL22" s="589"/>
      <c r="BM22" s="589"/>
      <c r="BN22" s="590"/>
      <c r="BO22" s="384">
        <f t="shared" si="30"/>
        <v>0</v>
      </c>
      <c r="BP22" s="611"/>
      <c r="BQ22" s="589"/>
      <c r="BR22" s="589"/>
      <c r="BS22" s="589"/>
      <c r="BT22" s="589"/>
      <c r="BU22" s="589"/>
      <c r="BV22" s="589"/>
      <c r="BW22" s="589"/>
      <c r="BX22" s="589"/>
      <c r="BY22" s="589"/>
      <c r="BZ22" s="589"/>
      <c r="CA22" s="589"/>
      <c r="CB22" s="589"/>
      <c r="CC22" s="612"/>
      <c r="CD22" s="491">
        <f t="shared" si="31"/>
        <v>0</v>
      </c>
      <c r="CE22" s="596"/>
      <c r="CF22" s="589"/>
      <c r="CG22" s="589"/>
      <c r="CH22" s="589"/>
      <c r="CI22" s="589"/>
      <c r="CJ22" s="589"/>
      <c r="CK22" s="589"/>
      <c r="CL22" s="590"/>
      <c r="CM22" s="490">
        <f t="shared" si="32"/>
        <v>0</v>
      </c>
      <c r="CN22" s="611"/>
      <c r="CO22" s="589"/>
      <c r="CP22" s="589"/>
      <c r="CQ22" s="589"/>
      <c r="CR22" s="589"/>
      <c r="CS22" s="589"/>
      <c r="CT22" s="589"/>
      <c r="CU22" s="589"/>
      <c r="CV22" s="589"/>
      <c r="CW22" s="589"/>
      <c r="CX22" s="589"/>
      <c r="CY22" s="589"/>
      <c r="CZ22" s="612"/>
      <c r="DA22" s="441">
        <f t="shared" si="33"/>
        <v>0</v>
      </c>
      <c r="DB22" s="611"/>
      <c r="DC22" s="589"/>
      <c r="DD22" s="589"/>
      <c r="DE22" s="589"/>
      <c r="DF22" s="612"/>
      <c r="DG22" s="492">
        <f t="shared" si="34"/>
        <v>0</v>
      </c>
      <c r="DH22" s="611"/>
      <c r="DI22" s="589"/>
      <c r="DJ22" s="589"/>
      <c r="DK22" s="589"/>
      <c r="DL22" s="589"/>
      <c r="DM22" s="589"/>
      <c r="DN22" s="612"/>
      <c r="DO22" s="33">
        <f t="shared" si="1"/>
        <v>0</v>
      </c>
      <c r="DP22" s="611"/>
      <c r="DQ22" s="589"/>
      <c r="DR22" s="589"/>
      <c r="DS22" s="589"/>
      <c r="DT22" s="589"/>
      <c r="DU22" s="589"/>
      <c r="DV22" s="589"/>
      <c r="DW22" s="612"/>
      <c r="DX22" s="33">
        <f t="shared" si="35"/>
        <v>0</v>
      </c>
      <c r="DY22" s="611"/>
      <c r="DZ22" s="589"/>
      <c r="EA22" s="589"/>
      <c r="EB22" s="589"/>
      <c r="EC22" s="589"/>
      <c r="ED22" s="589"/>
      <c r="EE22" s="589"/>
      <c r="EF22" s="589"/>
      <c r="EG22" s="589"/>
      <c r="EH22" s="612"/>
      <c r="EI22" s="441">
        <f t="shared" si="36"/>
        <v>0</v>
      </c>
      <c r="EJ22" s="611"/>
      <c r="EK22" s="589"/>
      <c r="EL22" s="589"/>
      <c r="EM22" s="589"/>
      <c r="EN22" s="589"/>
      <c r="EO22" s="589"/>
      <c r="EP22" s="589"/>
      <c r="EQ22" s="612"/>
      <c r="ER22" s="437">
        <f t="shared" si="2"/>
        <v>0</v>
      </c>
      <c r="ES22" s="375">
        <f t="shared" si="3"/>
        <v>0</v>
      </c>
      <c r="EV22" s="343">
        <f t="shared" si="4"/>
        <v>0</v>
      </c>
      <c r="EW22" s="343">
        <f t="shared" si="5"/>
        <v>0</v>
      </c>
      <c r="EX22" s="343">
        <f t="shared" si="6"/>
        <v>0</v>
      </c>
      <c r="EY22" s="343">
        <f t="shared" si="7"/>
        <v>0</v>
      </c>
      <c r="EZ22" s="343">
        <f t="shared" si="8"/>
        <v>0</v>
      </c>
      <c r="FA22" s="343">
        <f t="shared" si="9"/>
        <v>0</v>
      </c>
      <c r="FB22" s="343">
        <f t="shared" si="37"/>
        <v>0</v>
      </c>
      <c r="FC22" s="343">
        <f t="shared" si="10"/>
        <v>0</v>
      </c>
      <c r="FD22" s="343">
        <f t="shared" si="11"/>
        <v>0</v>
      </c>
      <c r="FE22" s="343">
        <f t="shared" si="12"/>
        <v>0</v>
      </c>
      <c r="FF22" s="343">
        <f t="shared" si="13"/>
        <v>0</v>
      </c>
      <c r="FG22" s="343">
        <f t="shared" si="38"/>
        <v>0</v>
      </c>
      <c r="FH22" s="343">
        <f t="shared" si="14"/>
        <v>0</v>
      </c>
      <c r="FI22" s="343">
        <f t="shared" si="15"/>
        <v>0</v>
      </c>
      <c r="FJ22" s="343">
        <f t="shared" si="39"/>
        <v>0</v>
      </c>
      <c r="FK22" s="343">
        <f t="shared" si="16"/>
        <v>0</v>
      </c>
      <c r="FL22" s="343">
        <f t="shared" si="17"/>
        <v>0</v>
      </c>
      <c r="FM22" s="343">
        <f t="shared" si="18"/>
        <v>0</v>
      </c>
      <c r="FN22" s="343">
        <f t="shared" si="19"/>
        <v>0</v>
      </c>
      <c r="FO22" s="343">
        <f t="shared" si="20"/>
        <v>0</v>
      </c>
      <c r="FP22" s="343">
        <f t="shared" si="21"/>
        <v>0</v>
      </c>
      <c r="FQ22" s="343">
        <f t="shared" si="22"/>
        <v>0</v>
      </c>
      <c r="FR22" s="343">
        <f t="shared" si="23"/>
        <v>0</v>
      </c>
      <c r="FS22" s="343">
        <f t="shared" si="24"/>
        <v>0</v>
      </c>
      <c r="FT22" s="343">
        <f t="shared" si="25"/>
        <v>0</v>
      </c>
      <c r="FU22" s="343">
        <f t="shared" si="26"/>
        <v>0</v>
      </c>
      <c r="FV22" s="343">
        <f t="shared" si="40"/>
        <v>0</v>
      </c>
      <c r="FW22" s="343">
        <f t="shared" si="41"/>
        <v>0</v>
      </c>
      <c r="FX22" s="343">
        <f t="shared" si="42"/>
        <v>0</v>
      </c>
      <c r="FY22" s="343">
        <f t="shared" si="43"/>
        <v>0</v>
      </c>
      <c r="FZ22" s="343">
        <f t="shared" si="44"/>
        <v>0</v>
      </c>
      <c r="GA22" s="343">
        <f t="shared" si="45"/>
        <v>0</v>
      </c>
      <c r="GB22" s="343">
        <f t="shared" si="46"/>
        <v>0</v>
      </c>
      <c r="GC22" s="343">
        <f t="shared" si="47"/>
        <v>0</v>
      </c>
      <c r="GD22" s="343">
        <f t="shared" si="48"/>
        <v>0</v>
      </c>
      <c r="GE22" s="343">
        <f t="shared" si="49"/>
        <v>0</v>
      </c>
      <c r="GF22" s="343">
        <f t="shared" si="50"/>
        <v>0</v>
      </c>
      <c r="GG22" s="343">
        <f t="shared" si="51"/>
        <v>0</v>
      </c>
      <c r="GH22" s="343">
        <f t="shared" si="52"/>
        <v>0</v>
      </c>
      <c r="GI22" s="343">
        <f t="shared" si="53"/>
        <v>0</v>
      </c>
      <c r="GK22" s="375">
        <f t="shared" si="54"/>
        <v>0</v>
      </c>
      <c r="GL22" s="375"/>
    </row>
    <row r="23" spans="1:194" x14ac:dyDescent="0.25">
      <c r="A23" s="136" t="s">
        <v>81</v>
      </c>
      <c r="B23" s="129">
        <f>Da!C41</f>
        <v>0</v>
      </c>
      <c r="C23" s="37"/>
      <c r="D23" s="589"/>
      <c r="E23" s="589"/>
      <c r="F23" s="589"/>
      <c r="G23" s="589"/>
      <c r="H23" s="589"/>
      <c r="I23" s="589"/>
      <c r="J23" s="589"/>
      <c r="K23" s="589"/>
      <c r="L23" s="589"/>
      <c r="M23" s="589"/>
      <c r="N23" s="589"/>
      <c r="O23" s="589"/>
      <c r="P23" s="589"/>
      <c r="Q23" s="590"/>
      <c r="R23" s="491">
        <f t="shared" si="0"/>
        <v>0</v>
      </c>
      <c r="S23" s="596"/>
      <c r="T23" s="589"/>
      <c r="U23" s="589"/>
      <c r="V23" s="589"/>
      <c r="W23" s="589"/>
      <c r="X23" s="589"/>
      <c r="Y23" s="589"/>
      <c r="Z23" s="589"/>
      <c r="AA23" s="589"/>
      <c r="AB23" s="590"/>
      <c r="AC23" s="29">
        <f t="shared" si="27"/>
        <v>0</v>
      </c>
      <c r="AD23" s="596"/>
      <c r="AE23" s="589"/>
      <c r="AF23" s="589"/>
      <c r="AG23" s="589"/>
      <c r="AH23" s="589"/>
      <c r="AI23" s="589"/>
      <c r="AJ23" s="589"/>
      <c r="AK23" s="589"/>
      <c r="AL23" s="589"/>
      <c r="AM23" s="589"/>
      <c r="AN23" s="589"/>
      <c r="AO23" s="589"/>
      <c r="AP23" s="589"/>
      <c r="AQ23" s="589"/>
      <c r="AR23" s="590"/>
      <c r="AS23" s="491">
        <f t="shared" si="28"/>
        <v>0</v>
      </c>
      <c r="AT23" s="596"/>
      <c r="AU23" s="589"/>
      <c r="AV23" s="589"/>
      <c r="AW23" s="589"/>
      <c r="AX23" s="589"/>
      <c r="AY23" s="589"/>
      <c r="AZ23" s="589"/>
      <c r="BA23" s="589"/>
      <c r="BB23" s="589"/>
      <c r="BC23" s="589"/>
      <c r="BD23" s="589"/>
      <c r="BE23" s="589"/>
      <c r="BF23" s="590"/>
      <c r="BG23" s="29">
        <f t="shared" si="29"/>
        <v>0</v>
      </c>
      <c r="BH23" s="596"/>
      <c r="BI23" s="589"/>
      <c r="BJ23" s="589"/>
      <c r="BK23" s="589"/>
      <c r="BL23" s="589"/>
      <c r="BM23" s="589"/>
      <c r="BN23" s="590"/>
      <c r="BO23" s="384">
        <f t="shared" si="30"/>
        <v>0</v>
      </c>
      <c r="BP23" s="611"/>
      <c r="BQ23" s="589"/>
      <c r="BR23" s="589"/>
      <c r="BS23" s="589"/>
      <c r="BT23" s="589"/>
      <c r="BU23" s="589"/>
      <c r="BV23" s="589"/>
      <c r="BW23" s="589"/>
      <c r="BX23" s="589"/>
      <c r="BY23" s="589"/>
      <c r="BZ23" s="589"/>
      <c r="CA23" s="589"/>
      <c r="CB23" s="589"/>
      <c r="CC23" s="612"/>
      <c r="CD23" s="491">
        <f t="shared" si="31"/>
        <v>0</v>
      </c>
      <c r="CE23" s="596"/>
      <c r="CF23" s="589"/>
      <c r="CG23" s="589"/>
      <c r="CH23" s="589"/>
      <c r="CI23" s="589"/>
      <c r="CJ23" s="589"/>
      <c r="CK23" s="589"/>
      <c r="CL23" s="590"/>
      <c r="CM23" s="490">
        <f t="shared" si="32"/>
        <v>0</v>
      </c>
      <c r="CN23" s="611"/>
      <c r="CO23" s="589"/>
      <c r="CP23" s="589"/>
      <c r="CQ23" s="589"/>
      <c r="CR23" s="589"/>
      <c r="CS23" s="589"/>
      <c r="CT23" s="589"/>
      <c r="CU23" s="589"/>
      <c r="CV23" s="589"/>
      <c r="CW23" s="589"/>
      <c r="CX23" s="589"/>
      <c r="CY23" s="589"/>
      <c r="CZ23" s="612"/>
      <c r="DA23" s="441">
        <f t="shared" si="33"/>
        <v>0</v>
      </c>
      <c r="DB23" s="611"/>
      <c r="DC23" s="589"/>
      <c r="DD23" s="589"/>
      <c r="DE23" s="589"/>
      <c r="DF23" s="612"/>
      <c r="DG23" s="492">
        <f t="shared" si="34"/>
        <v>0</v>
      </c>
      <c r="DH23" s="611"/>
      <c r="DI23" s="589"/>
      <c r="DJ23" s="589"/>
      <c r="DK23" s="589"/>
      <c r="DL23" s="589"/>
      <c r="DM23" s="589"/>
      <c r="DN23" s="612"/>
      <c r="DO23" s="33">
        <f t="shared" si="1"/>
        <v>0</v>
      </c>
      <c r="DP23" s="611"/>
      <c r="DQ23" s="589"/>
      <c r="DR23" s="589"/>
      <c r="DS23" s="589"/>
      <c r="DT23" s="589"/>
      <c r="DU23" s="589"/>
      <c r="DV23" s="589"/>
      <c r="DW23" s="612"/>
      <c r="DX23" s="33">
        <f t="shared" si="35"/>
        <v>0</v>
      </c>
      <c r="DY23" s="611"/>
      <c r="DZ23" s="589"/>
      <c r="EA23" s="589"/>
      <c r="EB23" s="589"/>
      <c r="EC23" s="589"/>
      <c r="ED23" s="589"/>
      <c r="EE23" s="589"/>
      <c r="EF23" s="589"/>
      <c r="EG23" s="589"/>
      <c r="EH23" s="612"/>
      <c r="EI23" s="441">
        <f t="shared" si="36"/>
        <v>0</v>
      </c>
      <c r="EJ23" s="611"/>
      <c r="EK23" s="589"/>
      <c r="EL23" s="589"/>
      <c r="EM23" s="589"/>
      <c r="EN23" s="589"/>
      <c r="EO23" s="589"/>
      <c r="EP23" s="589"/>
      <c r="EQ23" s="612"/>
      <c r="ER23" s="437">
        <f t="shared" si="2"/>
        <v>0</v>
      </c>
      <c r="ES23" s="375">
        <f t="shared" si="3"/>
        <v>0</v>
      </c>
      <c r="EV23" s="343">
        <f t="shared" si="4"/>
        <v>0</v>
      </c>
      <c r="EW23" s="343">
        <f t="shared" si="5"/>
        <v>0</v>
      </c>
      <c r="EX23" s="343">
        <f t="shared" si="6"/>
        <v>0</v>
      </c>
      <c r="EY23" s="343">
        <f t="shared" si="7"/>
        <v>0</v>
      </c>
      <c r="EZ23" s="343">
        <f t="shared" si="8"/>
        <v>0</v>
      </c>
      <c r="FA23" s="343">
        <f t="shared" si="9"/>
        <v>0</v>
      </c>
      <c r="FB23" s="343">
        <f t="shared" si="37"/>
        <v>0</v>
      </c>
      <c r="FC23" s="343">
        <f t="shared" si="10"/>
        <v>0</v>
      </c>
      <c r="FD23" s="343">
        <f t="shared" si="11"/>
        <v>0</v>
      </c>
      <c r="FE23" s="343">
        <f t="shared" si="12"/>
        <v>0</v>
      </c>
      <c r="FF23" s="343">
        <f t="shared" si="13"/>
        <v>0</v>
      </c>
      <c r="FG23" s="343">
        <f t="shared" si="38"/>
        <v>0</v>
      </c>
      <c r="FH23" s="343">
        <f t="shared" si="14"/>
        <v>0</v>
      </c>
      <c r="FI23" s="343">
        <f t="shared" si="15"/>
        <v>0</v>
      </c>
      <c r="FJ23" s="343">
        <f t="shared" si="39"/>
        <v>0</v>
      </c>
      <c r="FK23" s="343">
        <f t="shared" si="16"/>
        <v>0</v>
      </c>
      <c r="FL23" s="343">
        <f t="shared" si="17"/>
        <v>0</v>
      </c>
      <c r="FM23" s="343">
        <f t="shared" si="18"/>
        <v>0</v>
      </c>
      <c r="FN23" s="343">
        <f t="shared" si="19"/>
        <v>0</v>
      </c>
      <c r="FO23" s="343">
        <f t="shared" si="20"/>
        <v>0</v>
      </c>
      <c r="FP23" s="343">
        <f t="shared" si="21"/>
        <v>0</v>
      </c>
      <c r="FQ23" s="343">
        <f t="shared" si="22"/>
        <v>0</v>
      </c>
      <c r="FR23" s="343">
        <f t="shared" si="23"/>
        <v>0</v>
      </c>
      <c r="FS23" s="343">
        <f t="shared" si="24"/>
        <v>0</v>
      </c>
      <c r="FT23" s="343">
        <f t="shared" si="25"/>
        <v>0</v>
      </c>
      <c r="FU23" s="343">
        <f t="shared" si="26"/>
        <v>0</v>
      </c>
      <c r="FV23" s="343">
        <f t="shared" si="40"/>
        <v>0</v>
      </c>
      <c r="FW23" s="343">
        <f t="shared" si="41"/>
        <v>0</v>
      </c>
      <c r="FX23" s="343">
        <f t="shared" si="42"/>
        <v>0</v>
      </c>
      <c r="FY23" s="343">
        <f t="shared" si="43"/>
        <v>0</v>
      </c>
      <c r="FZ23" s="343">
        <f t="shared" si="44"/>
        <v>0</v>
      </c>
      <c r="GA23" s="343">
        <f t="shared" si="45"/>
        <v>0</v>
      </c>
      <c r="GB23" s="343">
        <f t="shared" si="46"/>
        <v>0</v>
      </c>
      <c r="GC23" s="343">
        <f t="shared" si="47"/>
        <v>0</v>
      </c>
      <c r="GD23" s="343">
        <f t="shared" si="48"/>
        <v>0</v>
      </c>
      <c r="GE23" s="343">
        <f t="shared" si="49"/>
        <v>0</v>
      </c>
      <c r="GF23" s="343">
        <f t="shared" si="50"/>
        <v>0</v>
      </c>
      <c r="GG23" s="343">
        <f t="shared" si="51"/>
        <v>0</v>
      </c>
      <c r="GH23" s="343">
        <f t="shared" si="52"/>
        <v>0</v>
      </c>
      <c r="GI23" s="343">
        <f t="shared" si="53"/>
        <v>0</v>
      </c>
      <c r="GK23" s="375">
        <f t="shared" si="54"/>
        <v>0</v>
      </c>
      <c r="GL23" s="375"/>
    </row>
    <row r="24" spans="1:194" x14ac:dyDescent="0.25">
      <c r="A24" s="136" t="s">
        <v>82</v>
      </c>
      <c r="B24" s="129">
        <f>Da!C42</f>
        <v>0</v>
      </c>
      <c r="C24" s="37"/>
      <c r="D24" s="589"/>
      <c r="E24" s="589"/>
      <c r="F24" s="589"/>
      <c r="G24" s="589"/>
      <c r="H24" s="589"/>
      <c r="I24" s="589"/>
      <c r="J24" s="589"/>
      <c r="K24" s="589"/>
      <c r="L24" s="589"/>
      <c r="M24" s="589"/>
      <c r="N24" s="589"/>
      <c r="O24" s="589"/>
      <c r="P24" s="589"/>
      <c r="Q24" s="590"/>
      <c r="R24" s="491">
        <f t="shared" si="0"/>
        <v>0</v>
      </c>
      <c r="S24" s="596"/>
      <c r="T24" s="589"/>
      <c r="U24" s="589"/>
      <c r="V24" s="589"/>
      <c r="W24" s="589"/>
      <c r="X24" s="589"/>
      <c r="Y24" s="589"/>
      <c r="Z24" s="589"/>
      <c r="AA24" s="589"/>
      <c r="AB24" s="590"/>
      <c r="AC24" s="29">
        <f t="shared" si="27"/>
        <v>0</v>
      </c>
      <c r="AD24" s="596"/>
      <c r="AE24" s="589"/>
      <c r="AF24" s="589"/>
      <c r="AG24" s="589"/>
      <c r="AH24" s="589"/>
      <c r="AI24" s="589"/>
      <c r="AJ24" s="589"/>
      <c r="AK24" s="589"/>
      <c r="AL24" s="589"/>
      <c r="AM24" s="589"/>
      <c r="AN24" s="589"/>
      <c r="AO24" s="589"/>
      <c r="AP24" s="589"/>
      <c r="AQ24" s="589"/>
      <c r="AR24" s="590"/>
      <c r="AS24" s="491">
        <f t="shared" si="28"/>
        <v>0</v>
      </c>
      <c r="AT24" s="596"/>
      <c r="AU24" s="589"/>
      <c r="AV24" s="589"/>
      <c r="AW24" s="589"/>
      <c r="AX24" s="589"/>
      <c r="AY24" s="589"/>
      <c r="AZ24" s="589"/>
      <c r="BA24" s="589"/>
      <c r="BB24" s="589"/>
      <c r="BC24" s="589"/>
      <c r="BD24" s="589"/>
      <c r="BE24" s="589"/>
      <c r="BF24" s="590"/>
      <c r="BG24" s="29">
        <f t="shared" si="29"/>
        <v>0</v>
      </c>
      <c r="BH24" s="596"/>
      <c r="BI24" s="589"/>
      <c r="BJ24" s="589"/>
      <c r="BK24" s="589"/>
      <c r="BL24" s="589"/>
      <c r="BM24" s="589"/>
      <c r="BN24" s="590"/>
      <c r="BO24" s="384">
        <f t="shared" si="30"/>
        <v>0</v>
      </c>
      <c r="BP24" s="611"/>
      <c r="BQ24" s="589"/>
      <c r="BR24" s="589"/>
      <c r="BS24" s="589"/>
      <c r="BT24" s="589"/>
      <c r="BU24" s="589"/>
      <c r="BV24" s="589"/>
      <c r="BW24" s="589"/>
      <c r="BX24" s="589"/>
      <c r="BY24" s="589"/>
      <c r="BZ24" s="589"/>
      <c r="CA24" s="589"/>
      <c r="CB24" s="589"/>
      <c r="CC24" s="612"/>
      <c r="CD24" s="491">
        <f t="shared" si="31"/>
        <v>0</v>
      </c>
      <c r="CE24" s="598"/>
      <c r="CF24" s="591"/>
      <c r="CG24" s="591"/>
      <c r="CH24" s="591"/>
      <c r="CI24" s="591"/>
      <c r="CJ24" s="591"/>
      <c r="CK24" s="591"/>
      <c r="CL24" s="592"/>
      <c r="CM24" s="490">
        <f t="shared" si="32"/>
        <v>0</v>
      </c>
      <c r="CN24" s="611"/>
      <c r="CO24" s="589"/>
      <c r="CP24" s="589"/>
      <c r="CQ24" s="589"/>
      <c r="CR24" s="589"/>
      <c r="CS24" s="589"/>
      <c r="CT24" s="589"/>
      <c r="CU24" s="589"/>
      <c r="CV24" s="589"/>
      <c r="CW24" s="589"/>
      <c r="CX24" s="589"/>
      <c r="CY24" s="589"/>
      <c r="CZ24" s="612"/>
      <c r="DA24" s="441">
        <f t="shared" si="33"/>
        <v>0</v>
      </c>
      <c r="DB24" s="611"/>
      <c r="DC24" s="589"/>
      <c r="DD24" s="589"/>
      <c r="DE24" s="589"/>
      <c r="DF24" s="612"/>
      <c r="DG24" s="492">
        <f t="shared" si="34"/>
        <v>0</v>
      </c>
      <c r="DH24" s="611"/>
      <c r="DI24" s="589"/>
      <c r="DJ24" s="589"/>
      <c r="DK24" s="589"/>
      <c r="DL24" s="589"/>
      <c r="DM24" s="589"/>
      <c r="DN24" s="612"/>
      <c r="DO24" s="33">
        <f t="shared" si="1"/>
        <v>0</v>
      </c>
      <c r="DP24" s="611"/>
      <c r="DQ24" s="589"/>
      <c r="DR24" s="589"/>
      <c r="DS24" s="589"/>
      <c r="DT24" s="589"/>
      <c r="DU24" s="589"/>
      <c r="DV24" s="589"/>
      <c r="DW24" s="612"/>
      <c r="DX24" s="33">
        <f t="shared" si="35"/>
        <v>0</v>
      </c>
      <c r="DY24" s="611"/>
      <c r="DZ24" s="589"/>
      <c r="EA24" s="589"/>
      <c r="EB24" s="589"/>
      <c r="EC24" s="589"/>
      <c r="ED24" s="589"/>
      <c r="EE24" s="589"/>
      <c r="EF24" s="589"/>
      <c r="EG24" s="589"/>
      <c r="EH24" s="612"/>
      <c r="EI24" s="441">
        <f t="shared" si="36"/>
        <v>0</v>
      </c>
      <c r="EJ24" s="611"/>
      <c r="EK24" s="589"/>
      <c r="EL24" s="589"/>
      <c r="EM24" s="589"/>
      <c r="EN24" s="589"/>
      <c r="EO24" s="589"/>
      <c r="EP24" s="589"/>
      <c r="EQ24" s="612"/>
      <c r="ER24" s="437">
        <f t="shared" si="2"/>
        <v>0</v>
      </c>
      <c r="ES24" s="375">
        <f t="shared" si="3"/>
        <v>0</v>
      </c>
      <c r="EV24" s="343">
        <f t="shared" si="4"/>
        <v>0</v>
      </c>
      <c r="EW24" s="343">
        <f t="shared" si="5"/>
        <v>0</v>
      </c>
      <c r="EX24" s="343">
        <f t="shared" si="6"/>
        <v>0</v>
      </c>
      <c r="EY24" s="343">
        <f t="shared" si="7"/>
        <v>0</v>
      </c>
      <c r="EZ24" s="343">
        <f t="shared" si="8"/>
        <v>0</v>
      </c>
      <c r="FA24" s="343">
        <f t="shared" si="9"/>
        <v>0</v>
      </c>
      <c r="FB24" s="343">
        <f t="shared" si="37"/>
        <v>0</v>
      </c>
      <c r="FC24" s="343">
        <f t="shared" si="10"/>
        <v>0</v>
      </c>
      <c r="FD24" s="343">
        <f t="shared" si="11"/>
        <v>0</v>
      </c>
      <c r="FE24" s="343">
        <f t="shared" si="12"/>
        <v>0</v>
      </c>
      <c r="FF24" s="343">
        <f t="shared" si="13"/>
        <v>0</v>
      </c>
      <c r="FG24" s="343">
        <f t="shared" si="38"/>
        <v>0</v>
      </c>
      <c r="FH24" s="343">
        <f t="shared" si="14"/>
        <v>0</v>
      </c>
      <c r="FI24" s="343">
        <f t="shared" si="15"/>
        <v>0</v>
      </c>
      <c r="FJ24" s="343">
        <f t="shared" si="39"/>
        <v>0</v>
      </c>
      <c r="FK24" s="343">
        <f t="shared" si="16"/>
        <v>0</v>
      </c>
      <c r="FL24" s="343">
        <f t="shared" si="17"/>
        <v>0</v>
      </c>
      <c r="FM24" s="343">
        <f t="shared" si="18"/>
        <v>0</v>
      </c>
      <c r="FN24" s="343">
        <f t="shared" si="19"/>
        <v>0</v>
      </c>
      <c r="FO24" s="343">
        <f t="shared" si="20"/>
        <v>0</v>
      </c>
      <c r="FP24" s="343">
        <f t="shared" si="21"/>
        <v>0</v>
      </c>
      <c r="FQ24" s="343">
        <f t="shared" si="22"/>
        <v>0</v>
      </c>
      <c r="FR24" s="343">
        <f t="shared" si="23"/>
        <v>0</v>
      </c>
      <c r="FS24" s="343">
        <f t="shared" si="24"/>
        <v>0</v>
      </c>
      <c r="FT24" s="343">
        <f t="shared" si="25"/>
        <v>0</v>
      </c>
      <c r="FU24" s="343">
        <f t="shared" si="26"/>
        <v>0</v>
      </c>
      <c r="FV24" s="343">
        <f t="shared" si="40"/>
        <v>0</v>
      </c>
      <c r="FW24" s="343">
        <f t="shared" si="41"/>
        <v>0</v>
      </c>
      <c r="FX24" s="343">
        <f t="shared" si="42"/>
        <v>0</v>
      </c>
      <c r="FY24" s="343">
        <f t="shared" si="43"/>
        <v>0</v>
      </c>
      <c r="FZ24" s="343">
        <f t="shared" si="44"/>
        <v>0</v>
      </c>
      <c r="GA24" s="343">
        <f t="shared" si="45"/>
        <v>0</v>
      </c>
      <c r="GB24" s="343">
        <f t="shared" si="46"/>
        <v>0</v>
      </c>
      <c r="GC24" s="343">
        <f t="shared" si="47"/>
        <v>0</v>
      </c>
      <c r="GD24" s="343">
        <f t="shared" si="48"/>
        <v>0</v>
      </c>
      <c r="GE24" s="343">
        <f t="shared" si="49"/>
        <v>0</v>
      </c>
      <c r="GF24" s="343">
        <f t="shared" si="50"/>
        <v>0</v>
      </c>
      <c r="GG24" s="343">
        <f t="shared" si="51"/>
        <v>0</v>
      </c>
      <c r="GH24" s="343">
        <f t="shared" si="52"/>
        <v>0</v>
      </c>
      <c r="GI24" s="343">
        <f t="shared" si="53"/>
        <v>0</v>
      </c>
      <c r="GK24" s="375">
        <f t="shared" si="54"/>
        <v>0</v>
      </c>
      <c r="GL24" s="375"/>
    </row>
    <row r="25" spans="1:194" x14ac:dyDescent="0.25">
      <c r="A25" s="136" t="s">
        <v>83</v>
      </c>
      <c r="B25" s="129">
        <f>Da!C43</f>
        <v>0</v>
      </c>
      <c r="C25" s="37"/>
      <c r="D25" s="589"/>
      <c r="E25" s="589"/>
      <c r="F25" s="589"/>
      <c r="G25" s="589"/>
      <c r="H25" s="589"/>
      <c r="I25" s="589"/>
      <c r="J25" s="589"/>
      <c r="K25" s="589"/>
      <c r="L25" s="589"/>
      <c r="M25" s="589"/>
      <c r="N25" s="589"/>
      <c r="O25" s="589"/>
      <c r="P25" s="589"/>
      <c r="Q25" s="590"/>
      <c r="R25" s="491">
        <f t="shared" si="0"/>
        <v>0</v>
      </c>
      <c r="S25" s="596"/>
      <c r="T25" s="589"/>
      <c r="U25" s="589"/>
      <c r="V25" s="589"/>
      <c r="W25" s="589"/>
      <c r="X25" s="589"/>
      <c r="Y25" s="589"/>
      <c r="Z25" s="589"/>
      <c r="AA25" s="589"/>
      <c r="AB25" s="590"/>
      <c r="AC25" s="29">
        <f t="shared" si="27"/>
        <v>0</v>
      </c>
      <c r="AD25" s="596"/>
      <c r="AE25" s="589"/>
      <c r="AF25" s="589"/>
      <c r="AG25" s="589"/>
      <c r="AH25" s="589"/>
      <c r="AI25" s="589"/>
      <c r="AJ25" s="589"/>
      <c r="AK25" s="589"/>
      <c r="AL25" s="589"/>
      <c r="AM25" s="589"/>
      <c r="AN25" s="589"/>
      <c r="AO25" s="589"/>
      <c r="AP25" s="589"/>
      <c r="AQ25" s="589"/>
      <c r="AR25" s="590"/>
      <c r="AS25" s="491">
        <f t="shared" si="28"/>
        <v>0</v>
      </c>
      <c r="AT25" s="596"/>
      <c r="AU25" s="589"/>
      <c r="AV25" s="589"/>
      <c r="AW25" s="589"/>
      <c r="AX25" s="589"/>
      <c r="AY25" s="589"/>
      <c r="AZ25" s="589"/>
      <c r="BA25" s="589"/>
      <c r="BB25" s="589"/>
      <c r="BC25" s="589"/>
      <c r="BD25" s="589"/>
      <c r="BE25" s="589"/>
      <c r="BF25" s="590"/>
      <c r="BG25" s="29">
        <f t="shared" si="29"/>
        <v>0</v>
      </c>
      <c r="BH25" s="596"/>
      <c r="BI25" s="589"/>
      <c r="BJ25" s="589"/>
      <c r="BK25" s="589"/>
      <c r="BL25" s="589"/>
      <c r="BM25" s="589"/>
      <c r="BN25" s="590"/>
      <c r="BO25" s="384">
        <f t="shared" si="30"/>
        <v>0</v>
      </c>
      <c r="BP25" s="611"/>
      <c r="BQ25" s="589"/>
      <c r="BR25" s="589"/>
      <c r="BS25" s="589"/>
      <c r="BT25" s="589"/>
      <c r="BU25" s="589"/>
      <c r="BV25" s="589"/>
      <c r="BW25" s="589"/>
      <c r="BX25" s="589"/>
      <c r="BY25" s="589"/>
      <c r="BZ25" s="589"/>
      <c r="CA25" s="589"/>
      <c r="CB25" s="589"/>
      <c r="CC25" s="612"/>
      <c r="CD25" s="491">
        <f t="shared" si="31"/>
        <v>0</v>
      </c>
      <c r="CE25" s="598"/>
      <c r="CF25" s="591"/>
      <c r="CG25" s="591"/>
      <c r="CH25" s="591"/>
      <c r="CI25" s="591"/>
      <c r="CJ25" s="591"/>
      <c r="CK25" s="591"/>
      <c r="CL25" s="592"/>
      <c r="CM25" s="490">
        <f t="shared" si="32"/>
        <v>0</v>
      </c>
      <c r="CN25" s="611"/>
      <c r="CO25" s="589"/>
      <c r="CP25" s="589"/>
      <c r="CQ25" s="589"/>
      <c r="CR25" s="589"/>
      <c r="CS25" s="589"/>
      <c r="CT25" s="589"/>
      <c r="CU25" s="589"/>
      <c r="CV25" s="589"/>
      <c r="CW25" s="589"/>
      <c r="CX25" s="589"/>
      <c r="CY25" s="589"/>
      <c r="CZ25" s="612"/>
      <c r="DA25" s="441">
        <f t="shared" si="33"/>
        <v>0</v>
      </c>
      <c r="DB25" s="611"/>
      <c r="DC25" s="589"/>
      <c r="DD25" s="589"/>
      <c r="DE25" s="589"/>
      <c r="DF25" s="612"/>
      <c r="DG25" s="492">
        <f t="shared" si="34"/>
        <v>0</v>
      </c>
      <c r="DH25" s="611"/>
      <c r="DI25" s="589"/>
      <c r="DJ25" s="589"/>
      <c r="DK25" s="589"/>
      <c r="DL25" s="589"/>
      <c r="DM25" s="589"/>
      <c r="DN25" s="612"/>
      <c r="DO25" s="33">
        <f t="shared" si="1"/>
        <v>0</v>
      </c>
      <c r="DP25" s="611"/>
      <c r="DQ25" s="589"/>
      <c r="DR25" s="589"/>
      <c r="DS25" s="589"/>
      <c r="DT25" s="589"/>
      <c r="DU25" s="589"/>
      <c r="DV25" s="589"/>
      <c r="DW25" s="612"/>
      <c r="DX25" s="33">
        <f t="shared" si="35"/>
        <v>0</v>
      </c>
      <c r="DY25" s="611"/>
      <c r="DZ25" s="589"/>
      <c r="EA25" s="589"/>
      <c r="EB25" s="589"/>
      <c r="EC25" s="589"/>
      <c r="ED25" s="589"/>
      <c r="EE25" s="589"/>
      <c r="EF25" s="589"/>
      <c r="EG25" s="589"/>
      <c r="EH25" s="612"/>
      <c r="EI25" s="441">
        <f t="shared" si="36"/>
        <v>0</v>
      </c>
      <c r="EJ25" s="611"/>
      <c r="EK25" s="589"/>
      <c r="EL25" s="589"/>
      <c r="EM25" s="589"/>
      <c r="EN25" s="589"/>
      <c r="EO25" s="589"/>
      <c r="EP25" s="589"/>
      <c r="EQ25" s="612"/>
      <c r="ER25" s="437">
        <f t="shared" si="2"/>
        <v>0</v>
      </c>
      <c r="ES25" s="375">
        <f t="shared" si="3"/>
        <v>0</v>
      </c>
      <c r="EV25" s="343">
        <f t="shared" si="4"/>
        <v>0</v>
      </c>
      <c r="EW25" s="343">
        <f t="shared" si="5"/>
        <v>0</v>
      </c>
      <c r="EX25" s="343">
        <f t="shared" si="6"/>
        <v>0</v>
      </c>
      <c r="EY25" s="343">
        <f t="shared" si="7"/>
        <v>0</v>
      </c>
      <c r="EZ25" s="343">
        <f t="shared" si="8"/>
        <v>0</v>
      </c>
      <c r="FA25" s="343">
        <f t="shared" si="9"/>
        <v>0</v>
      </c>
      <c r="FB25" s="343">
        <f t="shared" si="37"/>
        <v>0</v>
      </c>
      <c r="FC25" s="343">
        <f t="shared" si="10"/>
        <v>0</v>
      </c>
      <c r="FD25" s="343">
        <f t="shared" si="11"/>
        <v>0</v>
      </c>
      <c r="FE25" s="343">
        <f t="shared" si="12"/>
        <v>0</v>
      </c>
      <c r="FF25" s="343">
        <f t="shared" si="13"/>
        <v>0</v>
      </c>
      <c r="FG25" s="343">
        <f t="shared" si="38"/>
        <v>0</v>
      </c>
      <c r="FH25" s="343">
        <f t="shared" si="14"/>
        <v>0</v>
      </c>
      <c r="FI25" s="343">
        <f t="shared" si="15"/>
        <v>0</v>
      </c>
      <c r="FJ25" s="343">
        <f t="shared" si="39"/>
        <v>0</v>
      </c>
      <c r="FK25" s="343">
        <f t="shared" si="16"/>
        <v>0</v>
      </c>
      <c r="FL25" s="343">
        <f t="shared" si="17"/>
        <v>0</v>
      </c>
      <c r="FM25" s="343">
        <f t="shared" si="18"/>
        <v>0</v>
      </c>
      <c r="FN25" s="343">
        <f t="shared" si="19"/>
        <v>0</v>
      </c>
      <c r="FO25" s="343">
        <f t="shared" si="20"/>
        <v>0</v>
      </c>
      <c r="FP25" s="343">
        <f t="shared" si="21"/>
        <v>0</v>
      </c>
      <c r="FQ25" s="343">
        <f t="shared" si="22"/>
        <v>0</v>
      </c>
      <c r="FR25" s="343">
        <f t="shared" si="23"/>
        <v>0</v>
      </c>
      <c r="FS25" s="343">
        <f t="shared" si="24"/>
        <v>0</v>
      </c>
      <c r="FT25" s="343">
        <f t="shared" si="25"/>
        <v>0</v>
      </c>
      <c r="FU25" s="343">
        <f t="shared" si="26"/>
        <v>0</v>
      </c>
      <c r="FV25" s="343">
        <f t="shared" si="40"/>
        <v>0</v>
      </c>
      <c r="FW25" s="343">
        <f t="shared" si="41"/>
        <v>0</v>
      </c>
      <c r="FX25" s="343">
        <f t="shared" si="42"/>
        <v>0</v>
      </c>
      <c r="FY25" s="343">
        <f t="shared" si="43"/>
        <v>0</v>
      </c>
      <c r="FZ25" s="343">
        <f t="shared" si="44"/>
        <v>0</v>
      </c>
      <c r="GA25" s="343">
        <f t="shared" si="45"/>
        <v>0</v>
      </c>
      <c r="GB25" s="343">
        <f t="shared" si="46"/>
        <v>0</v>
      </c>
      <c r="GC25" s="343">
        <f t="shared" si="47"/>
        <v>0</v>
      </c>
      <c r="GD25" s="343">
        <f t="shared" si="48"/>
        <v>0</v>
      </c>
      <c r="GE25" s="343">
        <f t="shared" si="49"/>
        <v>0</v>
      </c>
      <c r="GF25" s="343">
        <f t="shared" si="50"/>
        <v>0</v>
      </c>
      <c r="GG25" s="343">
        <f t="shared" si="51"/>
        <v>0</v>
      </c>
      <c r="GH25" s="343">
        <f t="shared" si="52"/>
        <v>0</v>
      </c>
      <c r="GI25" s="343">
        <f t="shared" si="53"/>
        <v>0</v>
      </c>
      <c r="GK25" s="375">
        <f t="shared" si="54"/>
        <v>0</v>
      </c>
      <c r="GL25" s="375"/>
    </row>
    <row r="26" spans="1:194" x14ac:dyDescent="0.25">
      <c r="A26" s="136" t="s">
        <v>84</v>
      </c>
      <c r="B26" s="129">
        <f>Da!C44</f>
        <v>0</v>
      </c>
      <c r="C26" s="37"/>
      <c r="D26" s="589"/>
      <c r="E26" s="589"/>
      <c r="F26" s="589"/>
      <c r="G26" s="589"/>
      <c r="H26" s="589"/>
      <c r="I26" s="589"/>
      <c r="J26" s="589"/>
      <c r="K26" s="589"/>
      <c r="L26" s="589"/>
      <c r="M26" s="589"/>
      <c r="N26" s="589"/>
      <c r="O26" s="589"/>
      <c r="P26" s="589"/>
      <c r="Q26" s="590"/>
      <c r="R26" s="491">
        <f t="shared" si="0"/>
        <v>0</v>
      </c>
      <c r="S26" s="596"/>
      <c r="T26" s="589"/>
      <c r="U26" s="589"/>
      <c r="V26" s="589"/>
      <c r="W26" s="589"/>
      <c r="X26" s="589"/>
      <c r="Y26" s="589"/>
      <c r="Z26" s="589"/>
      <c r="AA26" s="589"/>
      <c r="AB26" s="590"/>
      <c r="AC26" s="29">
        <f t="shared" si="27"/>
        <v>0</v>
      </c>
      <c r="AD26" s="596"/>
      <c r="AE26" s="589"/>
      <c r="AF26" s="589"/>
      <c r="AG26" s="589"/>
      <c r="AH26" s="589"/>
      <c r="AI26" s="589"/>
      <c r="AJ26" s="589"/>
      <c r="AK26" s="589"/>
      <c r="AL26" s="589"/>
      <c r="AM26" s="589"/>
      <c r="AN26" s="589"/>
      <c r="AO26" s="589"/>
      <c r="AP26" s="589"/>
      <c r="AQ26" s="589"/>
      <c r="AR26" s="590"/>
      <c r="AS26" s="491">
        <f t="shared" si="28"/>
        <v>0</v>
      </c>
      <c r="AT26" s="596"/>
      <c r="AU26" s="589"/>
      <c r="AV26" s="589"/>
      <c r="AW26" s="589"/>
      <c r="AX26" s="589"/>
      <c r="AY26" s="589"/>
      <c r="AZ26" s="589"/>
      <c r="BA26" s="589"/>
      <c r="BB26" s="589"/>
      <c r="BC26" s="589"/>
      <c r="BD26" s="589"/>
      <c r="BE26" s="589"/>
      <c r="BF26" s="590"/>
      <c r="BG26" s="29">
        <f t="shared" si="29"/>
        <v>0</v>
      </c>
      <c r="BH26" s="596"/>
      <c r="BI26" s="589"/>
      <c r="BJ26" s="589"/>
      <c r="BK26" s="589"/>
      <c r="BL26" s="589"/>
      <c r="BM26" s="589"/>
      <c r="BN26" s="590"/>
      <c r="BO26" s="384">
        <f t="shared" si="30"/>
        <v>0</v>
      </c>
      <c r="BP26" s="613"/>
      <c r="BQ26" s="591"/>
      <c r="BR26" s="591"/>
      <c r="BS26" s="591"/>
      <c r="BT26" s="591"/>
      <c r="BU26" s="591"/>
      <c r="BV26" s="591"/>
      <c r="BW26" s="591"/>
      <c r="BX26" s="591"/>
      <c r="BY26" s="591"/>
      <c r="BZ26" s="591"/>
      <c r="CA26" s="591"/>
      <c r="CB26" s="591"/>
      <c r="CC26" s="612"/>
      <c r="CD26" s="491">
        <f t="shared" si="31"/>
        <v>0</v>
      </c>
      <c r="CE26" s="598"/>
      <c r="CF26" s="591"/>
      <c r="CG26" s="591"/>
      <c r="CH26" s="591"/>
      <c r="CI26" s="591"/>
      <c r="CJ26" s="591"/>
      <c r="CK26" s="591"/>
      <c r="CL26" s="592"/>
      <c r="CM26" s="490">
        <f t="shared" si="32"/>
        <v>0</v>
      </c>
      <c r="CN26" s="611"/>
      <c r="CO26" s="589"/>
      <c r="CP26" s="589"/>
      <c r="CQ26" s="589"/>
      <c r="CR26" s="589"/>
      <c r="CS26" s="589"/>
      <c r="CT26" s="589"/>
      <c r="CU26" s="589"/>
      <c r="CV26" s="589"/>
      <c r="CW26" s="589"/>
      <c r="CX26" s="589"/>
      <c r="CY26" s="589"/>
      <c r="CZ26" s="612"/>
      <c r="DA26" s="441">
        <f t="shared" si="33"/>
        <v>0</v>
      </c>
      <c r="DB26" s="611"/>
      <c r="DC26" s="589"/>
      <c r="DD26" s="589"/>
      <c r="DE26" s="589"/>
      <c r="DF26" s="612"/>
      <c r="DG26" s="492">
        <f t="shared" si="34"/>
        <v>0</v>
      </c>
      <c r="DH26" s="611"/>
      <c r="DI26" s="589"/>
      <c r="DJ26" s="589"/>
      <c r="DK26" s="589"/>
      <c r="DL26" s="589"/>
      <c r="DM26" s="589"/>
      <c r="DN26" s="612"/>
      <c r="DO26" s="33">
        <f t="shared" si="1"/>
        <v>0</v>
      </c>
      <c r="DP26" s="611"/>
      <c r="DQ26" s="589"/>
      <c r="DR26" s="589"/>
      <c r="DS26" s="589"/>
      <c r="DT26" s="589"/>
      <c r="DU26" s="589"/>
      <c r="DV26" s="589"/>
      <c r="DW26" s="612"/>
      <c r="DX26" s="33">
        <f t="shared" si="35"/>
        <v>0</v>
      </c>
      <c r="DY26" s="611"/>
      <c r="DZ26" s="589"/>
      <c r="EA26" s="589"/>
      <c r="EB26" s="589"/>
      <c r="EC26" s="589"/>
      <c r="ED26" s="589"/>
      <c r="EE26" s="589"/>
      <c r="EF26" s="589"/>
      <c r="EG26" s="589"/>
      <c r="EH26" s="612"/>
      <c r="EI26" s="441">
        <f t="shared" si="36"/>
        <v>0</v>
      </c>
      <c r="EJ26" s="611"/>
      <c r="EK26" s="589"/>
      <c r="EL26" s="589"/>
      <c r="EM26" s="589"/>
      <c r="EN26" s="589"/>
      <c r="EO26" s="589"/>
      <c r="EP26" s="589"/>
      <c r="EQ26" s="612"/>
      <c r="ER26" s="437">
        <f t="shared" si="2"/>
        <v>0</v>
      </c>
      <c r="ES26" s="375">
        <f t="shared" si="3"/>
        <v>0</v>
      </c>
      <c r="EV26" s="343">
        <f t="shared" si="4"/>
        <v>0</v>
      </c>
      <c r="EW26" s="343">
        <f t="shared" si="5"/>
        <v>0</v>
      </c>
      <c r="EX26" s="343">
        <f t="shared" si="6"/>
        <v>0</v>
      </c>
      <c r="EY26" s="343">
        <f t="shared" si="7"/>
        <v>0</v>
      </c>
      <c r="EZ26" s="343">
        <f t="shared" si="8"/>
        <v>0</v>
      </c>
      <c r="FA26" s="343">
        <f t="shared" si="9"/>
        <v>0</v>
      </c>
      <c r="FB26" s="343">
        <f t="shared" si="37"/>
        <v>0</v>
      </c>
      <c r="FC26" s="343">
        <f t="shared" si="10"/>
        <v>0</v>
      </c>
      <c r="FD26" s="343">
        <f t="shared" si="11"/>
        <v>0</v>
      </c>
      <c r="FE26" s="343">
        <f t="shared" si="12"/>
        <v>0</v>
      </c>
      <c r="FF26" s="343">
        <f t="shared" si="13"/>
        <v>0</v>
      </c>
      <c r="FG26" s="343">
        <f t="shared" si="38"/>
        <v>0</v>
      </c>
      <c r="FH26" s="343">
        <f t="shared" si="14"/>
        <v>0</v>
      </c>
      <c r="FI26" s="343">
        <f t="shared" si="15"/>
        <v>0</v>
      </c>
      <c r="FJ26" s="343">
        <f t="shared" si="39"/>
        <v>0</v>
      </c>
      <c r="FK26" s="343">
        <f t="shared" si="16"/>
        <v>0</v>
      </c>
      <c r="FL26" s="343">
        <f t="shared" si="17"/>
        <v>0</v>
      </c>
      <c r="FM26" s="343">
        <f t="shared" si="18"/>
        <v>0</v>
      </c>
      <c r="FN26" s="343">
        <f t="shared" si="19"/>
        <v>0</v>
      </c>
      <c r="FO26" s="343">
        <f t="shared" si="20"/>
        <v>0</v>
      </c>
      <c r="FP26" s="343">
        <f t="shared" si="21"/>
        <v>0</v>
      </c>
      <c r="FQ26" s="343">
        <f t="shared" si="22"/>
        <v>0</v>
      </c>
      <c r="FR26" s="343">
        <f t="shared" si="23"/>
        <v>0</v>
      </c>
      <c r="FS26" s="343">
        <f t="shared" si="24"/>
        <v>0</v>
      </c>
      <c r="FT26" s="343">
        <f t="shared" si="25"/>
        <v>0</v>
      </c>
      <c r="FU26" s="343">
        <f t="shared" si="26"/>
        <v>0</v>
      </c>
      <c r="FV26" s="343">
        <f t="shared" si="40"/>
        <v>0</v>
      </c>
      <c r="FW26" s="343">
        <f t="shared" si="41"/>
        <v>0</v>
      </c>
      <c r="FX26" s="343">
        <f t="shared" si="42"/>
        <v>0</v>
      </c>
      <c r="FY26" s="343">
        <f t="shared" si="43"/>
        <v>0</v>
      </c>
      <c r="FZ26" s="343">
        <f t="shared" si="44"/>
        <v>0</v>
      </c>
      <c r="GA26" s="343">
        <f t="shared" si="45"/>
        <v>0</v>
      </c>
      <c r="GB26" s="343">
        <f t="shared" si="46"/>
        <v>0</v>
      </c>
      <c r="GC26" s="343">
        <f t="shared" si="47"/>
        <v>0</v>
      </c>
      <c r="GD26" s="343">
        <f t="shared" si="48"/>
        <v>0</v>
      </c>
      <c r="GE26" s="343">
        <f t="shared" si="49"/>
        <v>0</v>
      </c>
      <c r="GF26" s="343">
        <f t="shared" si="50"/>
        <v>0</v>
      </c>
      <c r="GG26" s="343">
        <f t="shared" si="51"/>
        <v>0</v>
      </c>
      <c r="GH26" s="343">
        <f t="shared" si="52"/>
        <v>0</v>
      </c>
      <c r="GI26" s="343">
        <f t="shared" si="53"/>
        <v>0</v>
      </c>
      <c r="GK26" s="375">
        <f t="shared" si="54"/>
        <v>0</v>
      </c>
      <c r="GL26" s="375"/>
    </row>
    <row r="27" spans="1:194" x14ac:dyDescent="0.25">
      <c r="A27" s="136" t="s">
        <v>85</v>
      </c>
      <c r="B27" s="129">
        <f>Da!C45</f>
        <v>0</v>
      </c>
      <c r="C27" s="37"/>
      <c r="D27" s="589"/>
      <c r="E27" s="589"/>
      <c r="F27" s="589"/>
      <c r="G27" s="589"/>
      <c r="H27" s="589"/>
      <c r="I27" s="589"/>
      <c r="J27" s="589"/>
      <c r="K27" s="589"/>
      <c r="L27" s="589"/>
      <c r="M27" s="589"/>
      <c r="N27" s="589"/>
      <c r="O27" s="589"/>
      <c r="P27" s="589"/>
      <c r="Q27" s="590"/>
      <c r="R27" s="491">
        <f t="shared" si="0"/>
        <v>0</v>
      </c>
      <c r="S27" s="596"/>
      <c r="T27" s="589"/>
      <c r="U27" s="589"/>
      <c r="V27" s="589"/>
      <c r="W27" s="589"/>
      <c r="X27" s="589"/>
      <c r="Y27" s="589"/>
      <c r="Z27" s="589"/>
      <c r="AA27" s="589"/>
      <c r="AB27" s="590"/>
      <c r="AC27" s="29">
        <f t="shared" si="27"/>
        <v>0</v>
      </c>
      <c r="AD27" s="596"/>
      <c r="AE27" s="589"/>
      <c r="AF27" s="589"/>
      <c r="AG27" s="589"/>
      <c r="AH27" s="589"/>
      <c r="AI27" s="589"/>
      <c r="AJ27" s="589"/>
      <c r="AK27" s="589"/>
      <c r="AL27" s="589"/>
      <c r="AM27" s="589"/>
      <c r="AN27" s="589"/>
      <c r="AO27" s="589"/>
      <c r="AP27" s="589"/>
      <c r="AQ27" s="589"/>
      <c r="AR27" s="590"/>
      <c r="AS27" s="491">
        <f t="shared" si="28"/>
        <v>0</v>
      </c>
      <c r="AT27" s="596"/>
      <c r="AU27" s="589"/>
      <c r="AV27" s="589"/>
      <c r="AW27" s="589"/>
      <c r="AX27" s="589"/>
      <c r="AY27" s="589"/>
      <c r="AZ27" s="589"/>
      <c r="BA27" s="589"/>
      <c r="BB27" s="589"/>
      <c r="BC27" s="589"/>
      <c r="BD27" s="589"/>
      <c r="BE27" s="589"/>
      <c r="BF27" s="590"/>
      <c r="BG27" s="29">
        <f t="shared" si="29"/>
        <v>0</v>
      </c>
      <c r="BH27" s="596"/>
      <c r="BI27" s="589"/>
      <c r="BJ27" s="589"/>
      <c r="BK27" s="589"/>
      <c r="BL27" s="589"/>
      <c r="BM27" s="589"/>
      <c r="BN27" s="590"/>
      <c r="BO27" s="384">
        <f t="shared" si="30"/>
        <v>0</v>
      </c>
      <c r="BP27" s="611"/>
      <c r="BQ27" s="589"/>
      <c r="BR27" s="589"/>
      <c r="BS27" s="589"/>
      <c r="BT27" s="589"/>
      <c r="BU27" s="589"/>
      <c r="BV27" s="589"/>
      <c r="BW27" s="589"/>
      <c r="BX27" s="589"/>
      <c r="BY27" s="589"/>
      <c r="BZ27" s="589"/>
      <c r="CA27" s="589"/>
      <c r="CB27" s="589"/>
      <c r="CC27" s="612"/>
      <c r="CD27" s="491">
        <f t="shared" si="31"/>
        <v>0</v>
      </c>
      <c r="CE27" s="598"/>
      <c r="CF27" s="591"/>
      <c r="CG27" s="591"/>
      <c r="CH27" s="591"/>
      <c r="CI27" s="591"/>
      <c r="CJ27" s="591"/>
      <c r="CK27" s="591"/>
      <c r="CL27" s="592"/>
      <c r="CM27" s="490">
        <f t="shared" si="32"/>
        <v>0</v>
      </c>
      <c r="CN27" s="611"/>
      <c r="CO27" s="589"/>
      <c r="CP27" s="589"/>
      <c r="CQ27" s="589"/>
      <c r="CR27" s="589"/>
      <c r="CS27" s="589"/>
      <c r="CT27" s="589"/>
      <c r="CU27" s="589"/>
      <c r="CV27" s="589"/>
      <c r="CW27" s="589"/>
      <c r="CX27" s="589"/>
      <c r="CY27" s="589"/>
      <c r="CZ27" s="612"/>
      <c r="DA27" s="441">
        <f t="shared" si="33"/>
        <v>0</v>
      </c>
      <c r="DB27" s="611"/>
      <c r="DC27" s="589"/>
      <c r="DD27" s="589"/>
      <c r="DE27" s="589"/>
      <c r="DF27" s="612"/>
      <c r="DG27" s="492">
        <f t="shared" si="34"/>
        <v>0</v>
      </c>
      <c r="DH27" s="611"/>
      <c r="DI27" s="589"/>
      <c r="DJ27" s="589"/>
      <c r="DK27" s="589"/>
      <c r="DL27" s="589"/>
      <c r="DM27" s="589"/>
      <c r="DN27" s="612"/>
      <c r="DO27" s="33">
        <f t="shared" si="1"/>
        <v>0</v>
      </c>
      <c r="DP27" s="611"/>
      <c r="DQ27" s="589"/>
      <c r="DR27" s="589"/>
      <c r="DS27" s="589"/>
      <c r="DT27" s="589"/>
      <c r="DU27" s="589"/>
      <c r="DV27" s="589"/>
      <c r="DW27" s="612"/>
      <c r="DX27" s="33">
        <f t="shared" si="35"/>
        <v>0</v>
      </c>
      <c r="DY27" s="611"/>
      <c r="DZ27" s="589"/>
      <c r="EA27" s="589"/>
      <c r="EB27" s="589"/>
      <c r="EC27" s="589"/>
      <c r="ED27" s="589"/>
      <c r="EE27" s="589"/>
      <c r="EF27" s="589"/>
      <c r="EG27" s="589"/>
      <c r="EH27" s="612"/>
      <c r="EI27" s="441">
        <f t="shared" si="36"/>
        <v>0</v>
      </c>
      <c r="EJ27" s="611"/>
      <c r="EK27" s="589"/>
      <c r="EL27" s="589"/>
      <c r="EM27" s="589"/>
      <c r="EN27" s="589"/>
      <c r="EO27" s="589"/>
      <c r="EP27" s="589"/>
      <c r="EQ27" s="612"/>
      <c r="ER27" s="437">
        <f t="shared" si="2"/>
        <v>0</v>
      </c>
      <c r="ES27" s="375">
        <f t="shared" si="3"/>
        <v>0</v>
      </c>
      <c r="EV27" s="343">
        <f t="shared" si="4"/>
        <v>0</v>
      </c>
      <c r="EW27" s="343">
        <f t="shared" si="5"/>
        <v>0</v>
      </c>
      <c r="EX27" s="343">
        <f t="shared" si="6"/>
        <v>0</v>
      </c>
      <c r="EY27" s="343">
        <f t="shared" si="7"/>
        <v>0</v>
      </c>
      <c r="EZ27" s="343">
        <f t="shared" si="8"/>
        <v>0</v>
      </c>
      <c r="FA27" s="343">
        <f t="shared" si="9"/>
        <v>0</v>
      </c>
      <c r="FB27" s="343">
        <f t="shared" si="37"/>
        <v>0</v>
      </c>
      <c r="FC27" s="343">
        <f t="shared" si="10"/>
        <v>0</v>
      </c>
      <c r="FD27" s="343">
        <f t="shared" si="11"/>
        <v>0</v>
      </c>
      <c r="FE27" s="343">
        <f t="shared" si="12"/>
        <v>0</v>
      </c>
      <c r="FF27" s="343">
        <f t="shared" si="13"/>
        <v>0</v>
      </c>
      <c r="FG27" s="343">
        <f t="shared" si="38"/>
        <v>0</v>
      </c>
      <c r="FH27" s="343">
        <f t="shared" si="14"/>
        <v>0</v>
      </c>
      <c r="FI27" s="343">
        <f t="shared" si="15"/>
        <v>0</v>
      </c>
      <c r="FJ27" s="343">
        <f t="shared" si="39"/>
        <v>0</v>
      </c>
      <c r="FK27" s="343">
        <f t="shared" si="16"/>
        <v>0</v>
      </c>
      <c r="FL27" s="343">
        <f t="shared" si="17"/>
        <v>0</v>
      </c>
      <c r="FM27" s="343">
        <f t="shared" si="18"/>
        <v>0</v>
      </c>
      <c r="FN27" s="343">
        <f t="shared" si="19"/>
        <v>0</v>
      </c>
      <c r="FO27" s="343">
        <f t="shared" si="20"/>
        <v>0</v>
      </c>
      <c r="FP27" s="343">
        <f t="shared" si="21"/>
        <v>0</v>
      </c>
      <c r="FQ27" s="343">
        <f t="shared" si="22"/>
        <v>0</v>
      </c>
      <c r="FR27" s="343">
        <f t="shared" si="23"/>
        <v>0</v>
      </c>
      <c r="FS27" s="343">
        <f t="shared" si="24"/>
        <v>0</v>
      </c>
      <c r="FT27" s="343">
        <f t="shared" si="25"/>
        <v>0</v>
      </c>
      <c r="FU27" s="343">
        <f t="shared" si="26"/>
        <v>0</v>
      </c>
      <c r="FV27" s="343">
        <f t="shared" si="40"/>
        <v>0</v>
      </c>
      <c r="FW27" s="343">
        <f t="shared" si="41"/>
        <v>0</v>
      </c>
      <c r="FX27" s="343">
        <f t="shared" si="42"/>
        <v>0</v>
      </c>
      <c r="FY27" s="343">
        <f t="shared" si="43"/>
        <v>0</v>
      </c>
      <c r="FZ27" s="343">
        <f t="shared" si="44"/>
        <v>0</v>
      </c>
      <c r="GA27" s="343">
        <f t="shared" si="45"/>
        <v>0</v>
      </c>
      <c r="GB27" s="343">
        <f t="shared" si="46"/>
        <v>0</v>
      </c>
      <c r="GC27" s="343">
        <f t="shared" si="47"/>
        <v>0</v>
      </c>
      <c r="GD27" s="343">
        <f t="shared" si="48"/>
        <v>0</v>
      </c>
      <c r="GE27" s="343">
        <f t="shared" si="49"/>
        <v>0</v>
      </c>
      <c r="GF27" s="343">
        <f t="shared" si="50"/>
        <v>0</v>
      </c>
      <c r="GG27" s="343">
        <f t="shared" si="51"/>
        <v>0</v>
      </c>
      <c r="GH27" s="343">
        <f t="shared" si="52"/>
        <v>0</v>
      </c>
      <c r="GI27" s="343">
        <f t="shared" si="53"/>
        <v>0</v>
      </c>
      <c r="GK27" s="375">
        <f t="shared" si="54"/>
        <v>0</v>
      </c>
      <c r="GL27" s="375"/>
    </row>
    <row r="28" spans="1:194" x14ac:dyDescent="0.25">
      <c r="A28" s="136" t="s">
        <v>86</v>
      </c>
      <c r="B28" s="129">
        <f>Da!C46</f>
        <v>0</v>
      </c>
      <c r="C28" s="37"/>
      <c r="D28" s="589"/>
      <c r="E28" s="589"/>
      <c r="F28" s="589"/>
      <c r="G28" s="589"/>
      <c r="H28" s="589"/>
      <c r="I28" s="589"/>
      <c r="J28" s="589"/>
      <c r="K28" s="589"/>
      <c r="L28" s="589"/>
      <c r="M28" s="589"/>
      <c r="N28" s="589"/>
      <c r="O28" s="589"/>
      <c r="P28" s="589"/>
      <c r="Q28" s="590"/>
      <c r="R28" s="491">
        <f t="shared" si="0"/>
        <v>0</v>
      </c>
      <c r="S28" s="596"/>
      <c r="T28" s="589"/>
      <c r="U28" s="589"/>
      <c r="V28" s="589"/>
      <c r="W28" s="589"/>
      <c r="X28" s="589"/>
      <c r="Y28" s="589"/>
      <c r="Z28" s="589"/>
      <c r="AA28" s="589"/>
      <c r="AB28" s="590"/>
      <c r="AC28" s="29">
        <f t="shared" si="27"/>
        <v>0</v>
      </c>
      <c r="AD28" s="596"/>
      <c r="AE28" s="589"/>
      <c r="AF28" s="589"/>
      <c r="AG28" s="589"/>
      <c r="AH28" s="589"/>
      <c r="AI28" s="589"/>
      <c r="AJ28" s="589"/>
      <c r="AK28" s="589"/>
      <c r="AL28" s="589"/>
      <c r="AM28" s="589"/>
      <c r="AN28" s="589"/>
      <c r="AO28" s="589"/>
      <c r="AP28" s="589"/>
      <c r="AQ28" s="589"/>
      <c r="AR28" s="590"/>
      <c r="AS28" s="491">
        <f t="shared" si="28"/>
        <v>0</v>
      </c>
      <c r="AT28" s="596"/>
      <c r="AU28" s="589"/>
      <c r="AV28" s="589"/>
      <c r="AW28" s="589"/>
      <c r="AX28" s="589"/>
      <c r="AY28" s="589"/>
      <c r="AZ28" s="589"/>
      <c r="BA28" s="589"/>
      <c r="BB28" s="589"/>
      <c r="BC28" s="589"/>
      <c r="BD28" s="589"/>
      <c r="BE28" s="589"/>
      <c r="BF28" s="590"/>
      <c r="BG28" s="29">
        <f t="shared" si="29"/>
        <v>0</v>
      </c>
      <c r="BH28" s="596"/>
      <c r="BI28" s="589"/>
      <c r="BJ28" s="589"/>
      <c r="BK28" s="589"/>
      <c r="BL28" s="589"/>
      <c r="BM28" s="589"/>
      <c r="BN28" s="590"/>
      <c r="BO28" s="384">
        <f t="shared" si="30"/>
        <v>0</v>
      </c>
      <c r="BP28" s="611"/>
      <c r="BQ28" s="589"/>
      <c r="BR28" s="589"/>
      <c r="BS28" s="589"/>
      <c r="BT28" s="589"/>
      <c r="BU28" s="589"/>
      <c r="BV28" s="589"/>
      <c r="BW28" s="589"/>
      <c r="BX28" s="589"/>
      <c r="BY28" s="589"/>
      <c r="BZ28" s="589"/>
      <c r="CA28" s="589"/>
      <c r="CB28" s="589"/>
      <c r="CC28" s="612"/>
      <c r="CD28" s="491">
        <f t="shared" si="31"/>
        <v>0</v>
      </c>
      <c r="CE28" s="596"/>
      <c r="CF28" s="589"/>
      <c r="CG28" s="589"/>
      <c r="CH28" s="589"/>
      <c r="CI28" s="589"/>
      <c r="CJ28" s="589"/>
      <c r="CK28" s="589"/>
      <c r="CL28" s="590"/>
      <c r="CM28" s="490">
        <f t="shared" si="32"/>
        <v>0</v>
      </c>
      <c r="CN28" s="611"/>
      <c r="CO28" s="589"/>
      <c r="CP28" s="589"/>
      <c r="CQ28" s="589"/>
      <c r="CR28" s="589"/>
      <c r="CS28" s="589"/>
      <c r="CT28" s="589"/>
      <c r="CU28" s="589"/>
      <c r="CV28" s="589"/>
      <c r="CW28" s="589"/>
      <c r="CX28" s="589"/>
      <c r="CY28" s="589"/>
      <c r="CZ28" s="612"/>
      <c r="DA28" s="441">
        <f t="shared" si="33"/>
        <v>0</v>
      </c>
      <c r="DB28" s="611"/>
      <c r="DC28" s="589"/>
      <c r="DD28" s="589"/>
      <c r="DE28" s="589"/>
      <c r="DF28" s="612"/>
      <c r="DG28" s="492">
        <f t="shared" si="34"/>
        <v>0</v>
      </c>
      <c r="DH28" s="611"/>
      <c r="DI28" s="589"/>
      <c r="DJ28" s="589"/>
      <c r="DK28" s="589"/>
      <c r="DL28" s="589"/>
      <c r="DM28" s="589"/>
      <c r="DN28" s="612"/>
      <c r="DO28" s="33">
        <f t="shared" si="1"/>
        <v>0</v>
      </c>
      <c r="DP28" s="611"/>
      <c r="DQ28" s="589"/>
      <c r="DR28" s="589"/>
      <c r="DS28" s="589"/>
      <c r="DT28" s="589"/>
      <c r="DU28" s="589"/>
      <c r="DV28" s="589"/>
      <c r="DW28" s="612"/>
      <c r="DX28" s="33">
        <f t="shared" si="35"/>
        <v>0</v>
      </c>
      <c r="DY28" s="611"/>
      <c r="DZ28" s="589"/>
      <c r="EA28" s="589"/>
      <c r="EB28" s="589"/>
      <c r="EC28" s="589"/>
      <c r="ED28" s="589"/>
      <c r="EE28" s="589"/>
      <c r="EF28" s="589"/>
      <c r="EG28" s="589"/>
      <c r="EH28" s="612"/>
      <c r="EI28" s="441">
        <f t="shared" si="36"/>
        <v>0</v>
      </c>
      <c r="EJ28" s="611"/>
      <c r="EK28" s="589"/>
      <c r="EL28" s="589"/>
      <c r="EM28" s="589"/>
      <c r="EN28" s="589"/>
      <c r="EO28" s="589"/>
      <c r="EP28" s="589"/>
      <c r="EQ28" s="612"/>
      <c r="ER28" s="437">
        <f t="shared" si="2"/>
        <v>0</v>
      </c>
      <c r="ES28" s="375">
        <f t="shared" si="3"/>
        <v>0</v>
      </c>
      <c r="EV28" s="343">
        <f t="shared" si="4"/>
        <v>0</v>
      </c>
      <c r="EW28" s="343">
        <f t="shared" si="5"/>
        <v>0</v>
      </c>
      <c r="EX28" s="343">
        <f t="shared" si="6"/>
        <v>0</v>
      </c>
      <c r="EY28" s="343">
        <f t="shared" si="7"/>
        <v>0</v>
      </c>
      <c r="EZ28" s="343">
        <f t="shared" si="8"/>
        <v>0</v>
      </c>
      <c r="FA28" s="343">
        <f t="shared" si="9"/>
        <v>0</v>
      </c>
      <c r="FB28" s="343">
        <f t="shared" si="37"/>
        <v>0</v>
      </c>
      <c r="FC28" s="343">
        <f t="shared" si="10"/>
        <v>0</v>
      </c>
      <c r="FD28" s="343">
        <f t="shared" si="11"/>
        <v>0</v>
      </c>
      <c r="FE28" s="343">
        <f t="shared" si="12"/>
        <v>0</v>
      </c>
      <c r="FF28" s="343">
        <f t="shared" si="13"/>
        <v>0</v>
      </c>
      <c r="FG28" s="343">
        <f t="shared" si="38"/>
        <v>0</v>
      </c>
      <c r="FH28" s="343">
        <f t="shared" si="14"/>
        <v>0</v>
      </c>
      <c r="FI28" s="343">
        <f t="shared" si="15"/>
        <v>0</v>
      </c>
      <c r="FJ28" s="343">
        <f t="shared" si="39"/>
        <v>0</v>
      </c>
      <c r="FK28" s="343">
        <f t="shared" si="16"/>
        <v>0</v>
      </c>
      <c r="FL28" s="343">
        <f t="shared" si="17"/>
        <v>0</v>
      </c>
      <c r="FM28" s="343">
        <f t="shared" si="18"/>
        <v>0</v>
      </c>
      <c r="FN28" s="343">
        <f t="shared" si="19"/>
        <v>0</v>
      </c>
      <c r="FO28" s="343">
        <f t="shared" si="20"/>
        <v>0</v>
      </c>
      <c r="FP28" s="343">
        <f t="shared" si="21"/>
        <v>0</v>
      </c>
      <c r="FQ28" s="343">
        <f t="shared" si="22"/>
        <v>0</v>
      </c>
      <c r="FR28" s="343">
        <f t="shared" si="23"/>
        <v>0</v>
      </c>
      <c r="FS28" s="343">
        <f t="shared" si="24"/>
        <v>0</v>
      </c>
      <c r="FT28" s="343">
        <f t="shared" si="25"/>
        <v>0</v>
      </c>
      <c r="FU28" s="343">
        <f t="shared" si="26"/>
        <v>0</v>
      </c>
      <c r="FV28" s="343">
        <f t="shared" si="40"/>
        <v>0</v>
      </c>
      <c r="FW28" s="343">
        <f t="shared" si="41"/>
        <v>0</v>
      </c>
      <c r="FX28" s="343">
        <f t="shared" si="42"/>
        <v>0</v>
      </c>
      <c r="FY28" s="343">
        <f t="shared" si="43"/>
        <v>0</v>
      </c>
      <c r="FZ28" s="343">
        <f t="shared" si="44"/>
        <v>0</v>
      </c>
      <c r="GA28" s="343">
        <f t="shared" si="45"/>
        <v>0</v>
      </c>
      <c r="GB28" s="343">
        <f t="shared" si="46"/>
        <v>0</v>
      </c>
      <c r="GC28" s="343">
        <f t="shared" si="47"/>
        <v>0</v>
      </c>
      <c r="GD28" s="343">
        <f t="shared" si="48"/>
        <v>0</v>
      </c>
      <c r="GE28" s="343">
        <f t="shared" si="49"/>
        <v>0</v>
      </c>
      <c r="GF28" s="343">
        <f t="shared" si="50"/>
        <v>0</v>
      </c>
      <c r="GG28" s="343">
        <f t="shared" si="51"/>
        <v>0</v>
      </c>
      <c r="GH28" s="343">
        <f t="shared" si="52"/>
        <v>0</v>
      </c>
      <c r="GI28" s="343">
        <f t="shared" si="53"/>
        <v>0</v>
      </c>
      <c r="GK28" s="375">
        <f t="shared" si="54"/>
        <v>0</v>
      </c>
      <c r="GL28" s="375"/>
    </row>
    <row r="29" spans="1:194" x14ac:dyDescent="0.25">
      <c r="A29" s="136" t="s">
        <v>87</v>
      </c>
      <c r="B29" s="129">
        <f>Da!C47</f>
        <v>0</v>
      </c>
      <c r="C29" s="37"/>
      <c r="D29" s="589"/>
      <c r="E29" s="589"/>
      <c r="F29" s="589"/>
      <c r="G29" s="589"/>
      <c r="H29" s="589"/>
      <c r="I29" s="589"/>
      <c r="J29" s="589"/>
      <c r="K29" s="589"/>
      <c r="L29" s="589"/>
      <c r="M29" s="589"/>
      <c r="N29" s="589"/>
      <c r="O29" s="589"/>
      <c r="P29" s="589"/>
      <c r="Q29" s="590"/>
      <c r="R29" s="491">
        <f t="shared" si="0"/>
        <v>0</v>
      </c>
      <c r="S29" s="596"/>
      <c r="T29" s="589"/>
      <c r="U29" s="589"/>
      <c r="V29" s="589"/>
      <c r="W29" s="589"/>
      <c r="X29" s="589"/>
      <c r="Y29" s="589"/>
      <c r="Z29" s="589"/>
      <c r="AA29" s="589"/>
      <c r="AB29" s="590"/>
      <c r="AC29" s="29">
        <f t="shared" si="27"/>
        <v>0</v>
      </c>
      <c r="AD29" s="596"/>
      <c r="AE29" s="589"/>
      <c r="AF29" s="589"/>
      <c r="AG29" s="589"/>
      <c r="AH29" s="589"/>
      <c r="AI29" s="589"/>
      <c r="AJ29" s="589"/>
      <c r="AK29" s="589"/>
      <c r="AL29" s="589"/>
      <c r="AM29" s="589"/>
      <c r="AN29" s="589"/>
      <c r="AO29" s="589"/>
      <c r="AP29" s="589"/>
      <c r="AQ29" s="589"/>
      <c r="AR29" s="590"/>
      <c r="AS29" s="491">
        <f t="shared" si="28"/>
        <v>0</v>
      </c>
      <c r="AT29" s="596"/>
      <c r="AU29" s="589"/>
      <c r="AV29" s="589"/>
      <c r="AW29" s="589"/>
      <c r="AX29" s="589"/>
      <c r="AY29" s="589"/>
      <c r="AZ29" s="589"/>
      <c r="BA29" s="589"/>
      <c r="BB29" s="589"/>
      <c r="BC29" s="589"/>
      <c r="BD29" s="589"/>
      <c r="BE29" s="589"/>
      <c r="BF29" s="590"/>
      <c r="BG29" s="29">
        <f t="shared" si="29"/>
        <v>0</v>
      </c>
      <c r="BH29" s="596"/>
      <c r="BI29" s="589"/>
      <c r="BJ29" s="589"/>
      <c r="BK29" s="589"/>
      <c r="BL29" s="589"/>
      <c r="BM29" s="589"/>
      <c r="BN29" s="590"/>
      <c r="BO29" s="384">
        <f t="shared" si="30"/>
        <v>0</v>
      </c>
      <c r="BP29" s="611"/>
      <c r="BQ29" s="589"/>
      <c r="BR29" s="589"/>
      <c r="BS29" s="589"/>
      <c r="BT29" s="589"/>
      <c r="BU29" s="589"/>
      <c r="BV29" s="589"/>
      <c r="BW29" s="589"/>
      <c r="BX29" s="589"/>
      <c r="BY29" s="589"/>
      <c r="BZ29" s="589"/>
      <c r="CA29" s="589"/>
      <c r="CB29" s="589"/>
      <c r="CC29" s="612"/>
      <c r="CD29" s="491">
        <f t="shared" si="31"/>
        <v>0</v>
      </c>
      <c r="CE29" s="596"/>
      <c r="CF29" s="589"/>
      <c r="CG29" s="589"/>
      <c r="CH29" s="589"/>
      <c r="CI29" s="589"/>
      <c r="CJ29" s="589"/>
      <c r="CK29" s="589"/>
      <c r="CL29" s="590"/>
      <c r="CM29" s="490">
        <f t="shared" si="32"/>
        <v>0</v>
      </c>
      <c r="CN29" s="611"/>
      <c r="CO29" s="589"/>
      <c r="CP29" s="589"/>
      <c r="CQ29" s="589"/>
      <c r="CR29" s="589"/>
      <c r="CS29" s="589"/>
      <c r="CT29" s="589"/>
      <c r="CU29" s="589"/>
      <c r="CV29" s="589"/>
      <c r="CW29" s="589"/>
      <c r="CX29" s="589"/>
      <c r="CY29" s="589"/>
      <c r="CZ29" s="612"/>
      <c r="DA29" s="441">
        <f t="shared" si="33"/>
        <v>0</v>
      </c>
      <c r="DB29" s="611"/>
      <c r="DC29" s="589"/>
      <c r="DD29" s="589"/>
      <c r="DE29" s="589"/>
      <c r="DF29" s="612"/>
      <c r="DG29" s="492">
        <f t="shared" si="34"/>
        <v>0</v>
      </c>
      <c r="DH29" s="611"/>
      <c r="DI29" s="589"/>
      <c r="DJ29" s="589"/>
      <c r="DK29" s="589"/>
      <c r="DL29" s="589"/>
      <c r="DM29" s="589"/>
      <c r="DN29" s="612"/>
      <c r="DO29" s="33">
        <f t="shared" si="1"/>
        <v>0</v>
      </c>
      <c r="DP29" s="611"/>
      <c r="DQ29" s="589"/>
      <c r="DR29" s="589"/>
      <c r="DS29" s="589"/>
      <c r="DT29" s="589"/>
      <c r="DU29" s="589"/>
      <c r="DV29" s="589"/>
      <c r="DW29" s="612"/>
      <c r="DX29" s="33">
        <f t="shared" si="35"/>
        <v>0</v>
      </c>
      <c r="DY29" s="611"/>
      <c r="DZ29" s="589"/>
      <c r="EA29" s="589"/>
      <c r="EB29" s="589"/>
      <c r="EC29" s="589"/>
      <c r="ED29" s="589"/>
      <c r="EE29" s="589"/>
      <c r="EF29" s="589"/>
      <c r="EG29" s="589"/>
      <c r="EH29" s="612"/>
      <c r="EI29" s="441">
        <f t="shared" si="36"/>
        <v>0</v>
      </c>
      <c r="EJ29" s="611"/>
      <c r="EK29" s="589"/>
      <c r="EL29" s="589"/>
      <c r="EM29" s="589"/>
      <c r="EN29" s="589"/>
      <c r="EO29" s="589"/>
      <c r="EP29" s="589"/>
      <c r="EQ29" s="612"/>
      <c r="ER29" s="437">
        <f t="shared" si="2"/>
        <v>0</v>
      </c>
      <c r="ES29" s="375">
        <f t="shared" si="3"/>
        <v>0</v>
      </c>
      <c r="EV29" s="343">
        <f t="shared" si="4"/>
        <v>0</v>
      </c>
      <c r="EW29" s="343">
        <f t="shared" si="5"/>
        <v>0</v>
      </c>
      <c r="EX29" s="343">
        <f t="shared" si="6"/>
        <v>0</v>
      </c>
      <c r="EY29" s="343">
        <f t="shared" si="7"/>
        <v>0</v>
      </c>
      <c r="EZ29" s="343">
        <f t="shared" si="8"/>
        <v>0</v>
      </c>
      <c r="FA29" s="343">
        <f t="shared" si="9"/>
        <v>0</v>
      </c>
      <c r="FB29" s="343">
        <f t="shared" si="37"/>
        <v>0</v>
      </c>
      <c r="FC29" s="343">
        <f t="shared" si="10"/>
        <v>0</v>
      </c>
      <c r="FD29" s="343">
        <f t="shared" si="11"/>
        <v>0</v>
      </c>
      <c r="FE29" s="343">
        <f t="shared" si="12"/>
        <v>0</v>
      </c>
      <c r="FF29" s="343">
        <f t="shared" si="13"/>
        <v>0</v>
      </c>
      <c r="FG29" s="343">
        <f t="shared" si="38"/>
        <v>0</v>
      </c>
      <c r="FH29" s="343">
        <f t="shared" si="14"/>
        <v>0</v>
      </c>
      <c r="FI29" s="343">
        <f t="shared" si="15"/>
        <v>0</v>
      </c>
      <c r="FJ29" s="343">
        <f t="shared" si="39"/>
        <v>0</v>
      </c>
      <c r="FK29" s="343">
        <f t="shared" si="16"/>
        <v>0</v>
      </c>
      <c r="FL29" s="343">
        <f t="shared" si="17"/>
        <v>0</v>
      </c>
      <c r="FM29" s="343">
        <f t="shared" si="18"/>
        <v>0</v>
      </c>
      <c r="FN29" s="343">
        <f t="shared" si="19"/>
        <v>0</v>
      </c>
      <c r="FO29" s="343">
        <f t="shared" si="20"/>
        <v>0</v>
      </c>
      <c r="FP29" s="343">
        <f t="shared" si="21"/>
        <v>0</v>
      </c>
      <c r="FQ29" s="343">
        <f t="shared" si="22"/>
        <v>0</v>
      </c>
      <c r="FR29" s="343">
        <f t="shared" si="23"/>
        <v>0</v>
      </c>
      <c r="FS29" s="343">
        <f t="shared" si="24"/>
        <v>0</v>
      </c>
      <c r="FT29" s="343">
        <f t="shared" si="25"/>
        <v>0</v>
      </c>
      <c r="FU29" s="343">
        <f t="shared" si="26"/>
        <v>0</v>
      </c>
      <c r="FV29" s="343">
        <f t="shared" si="40"/>
        <v>0</v>
      </c>
      <c r="FW29" s="343">
        <f t="shared" si="41"/>
        <v>0</v>
      </c>
      <c r="FX29" s="343">
        <f t="shared" si="42"/>
        <v>0</v>
      </c>
      <c r="FY29" s="343">
        <f t="shared" si="43"/>
        <v>0</v>
      </c>
      <c r="FZ29" s="343">
        <f t="shared" si="44"/>
        <v>0</v>
      </c>
      <c r="GA29" s="343">
        <f t="shared" si="45"/>
        <v>0</v>
      </c>
      <c r="GB29" s="343">
        <f t="shared" si="46"/>
        <v>0</v>
      </c>
      <c r="GC29" s="343">
        <f t="shared" si="47"/>
        <v>0</v>
      </c>
      <c r="GD29" s="343">
        <f t="shared" si="48"/>
        <v>0</v>
      </c>
      <c r="GE29" s="343">
        <f t="shared" si="49"/>
        <v>0</v>
      </c>
      <c r="GF29" s="343">
        <f t="shared" si="50"/>
        <v>0</v>
      </c>
      <c r="GG29" s="343">
        <f t="shared" si="51"/>
        <v>0</v>
      </c>
      <c r="GH29" s="343">
        <f t="shared" si="52"/>
        <v>0</v>
      </c>
      <c r="GI29" s="343">
        <f t="shared" si="53"/>
        <v>0</v>
      </c>
      <c r="GK29" s="375">
        <f t="shared" si="54"/>
        <v>0</v>
      </c>
      <c r="GL29" s="375"/>
    </row>
    <row r="30" spans="1:194" x14ac:dyDescent="0.25">
      <c r="A30" s="136" t="s">
        <v>88</v>
      </c>
      <c r="B30" s="129">
        <f>Da!C48</f>
        <v>0</v>
      </c>
      <c r="C30" s="37"/>
      <c r="D30" s="589"/>
      <c r="E30" s="589"/>
      <c r="F30" s="589"/>
      <c r="G30" s="589"/>
      <c r="H30" s="589"/>
      <c r="I30" s="589"/>
      <c r="J30" s="589"/>
      <c r="K30" s="589"/>
      <c r="L30" s="589"/>
      <c r="M30" s="589"/>
      <c r="N30" s="589"/>
      <c r="O30" s="589"/>
      <c r="P30" s="589"/>
      <c r="Q30" s="590"/>
      <c r="R30" s="491">
        <f t="shared" si="0"/>
        <v>0</v>
      </c>
      <c r="S30" s="596"/>
      <c r="T30" s="589"/>
      <c r="U30" s="589"/>
      <c r="V30" s="589"/>
      <c r="W30" s="589"/>
      <c r="X30" s="589"/>
      <c r="Y30" s="589"/>
      <c r="Z30" s="589"/>
      <c r="AA30" s="589"/>
      <c r="AB30" s="590"/>
      <c r="AC30" s="29">
        <f t="shared" si="27"/>
        <v>0</v>
      </c>
      <c r="AD30" s="596"/>
      <c r="AE30" s="589"/>
      <c r="AF30" s="589"/>
      <c r="AG30" s="589"/>
      <c r="AH30" s="589"/>
      <c r="AI30" s="589"/>
      <c r="AJ30" s="589"/>
      <c r="AK30" s="589"/>
      <c r="AL30" s="589"/>
      <c r="AM30" s="589"/>
      <c r="AN30" s="589"/>
      <c r="AO30" s="589"/>
      <c r="AP30" s="589"/>
      <c r="AQ30" s="589"/>
      <c r="AR30" s="590"/>
      <c r="AS30" s="491">
        <f t="shared" si="28"/>
        <v>0</v>
      </c>
      <c r="AT30" s="596"/>
      <c r="AU30" s="589"/>
      <c r="AV30" s="589"/>
      <c r="AW30" s="589"/>
      <c r="AX30" s="589"/>
      <c r="AY30" s="589"/>
      <c r="AZ30" s="589"/>
      <c r="BA30" s="589"/>
      <c r="BB30" s="589"/>
      <c r="BC30" s="589"/>
      <c r="BD30" s="589"/>
      <c r="BE30" s="589"/>
      <c r="BF30" s="590"/>
      <c r="BG30" s="29">
        <f t="shared" si="29"/>
        <v>0</v>
      </c>
      <c r="BH30" s="596"/>
      <c r="BI30" s="589"/>
      <c r="BJ30" s="589"/>
      <c r="BK30" s="589"/>
      <c r="BL30" s="589"/>
      <c r="BM30" s="589"/>
      <c r="BN30" s="590"/>
      <c r="BO30" s="384">
        <f t="shared" si="30"/>
        <v>0</v>
      </c>
      <c r="BP30" s="611"/>
      <c r="BQ30" s="589"/>
      <c r="BR30" s="589"/>
      <c r="BS30" s="589"/>
      <c r="BT30" s="589"/>
      <c r="BU30" s="589"/>
      <c r="BV30" s="589"/>
      <c r="BW30" s="589"/>
      <c r="BX30" s="589"/>
      <c r="BY30" s="589"/>
      <c r="BZ30" s="589"/>
      <c r="CA30" s="589"/>
      <c r="CB30" s="589"/>
      <c r="CC30" s="612"/>
      <c r="CD30" s="491">
        <f t="shared" si="31"/>
        <v>0</v>
      </c>
      <c r="CE30" s="596"/>
      <c r="CF30" s="589"/>
      <c r="CG30" s="589"/>
      <c r="CH30" s="589"/>
      <c r="CI30" s="589"/>
      <c r="CJ30" s="589"/>
      <c r="CK30" s="589"/>
      <c r="CL30" s="590"/>
      <c r="CM30" s="490">
        <f t="shared" si="32"/>
        <v>0</v>
      </c>
      <c r="CN30" s="611"/>
      <c r="CO30" s="589"/>
      <c r="CP30" s="589"/>
      <c r="CQ30" s="589"/>
      <c r="CR30" s="589"/>
      <c r="CS30" s="589"/>
      <c r="CT30" s="589"/>
      <c r="CU30" s="589"/>
      <c r="CV30" s="589"/>
      <c r="CW30" s="589"/>
      <c r="CX30" s="589"/>
      <c r="CY30" s="589"/>
      <c r="CZ30" s="612"/>
      <c r="DA30" s="441">
        <f t="shared" si="33"/>
        <v>0</v>
      </c>
      <c r="DB30" s="611"/>
      <c r="DC30" s="589"/>
      <c r="DD30" s="589"/>
      <c r="DE30" s="589"/>
      <c r="DF30" s="612"/>
      <c r="DG30" s="492">
        <f t="shared" si="34"/>
        <v>0</v>
      </c>
      <c r="DH30" s="611"/>
      <c r="DI30" s="589"/>
      <c r="DJ30" s="589"/>
      <c r="DK30" s="589"/>
      <c r="DL30" s="589"/>
      <c r="DM30" s="589"/>
      <c r="DN30" s="612"/>
      <c r="DO30" s="33">
        <f t="shared" si="1"/>
        <v>0</v>
      </c>
      <c r="DP30" s="611"/>
      <c r="DQ30" s="589"/>
      <c r="DR30" s="589"/>
      <c r="DS30" s="589"/>
      <c r="DT30" s="589"/>
      <c r="DU30" s="589"/>
      <c r="DV30" s="589"/>
      <c r="DW30" s="612"/>
      <c r="DX30" s="33">
        <f t="shared" si="35"/>
        <v>0</v>
      </c>
      <c r="DY30" s="611"/>
      <c r="DZ30" s="589"/>
      <c r="EA30" s="589"/>
      <c r="EB30" s="589"/>
      <c r="EC30" s="589"/>
      <c r="ED30" s="589"/>
      <c r="EE30" s="589"/>
      <c r="EF30" s="589"/>
      <c r="EG30" s="589"/>
      <c r="EH30" s="612"/>
      <c r="EI30" s="441">
        <f t="shared" si="36"/>
        <v>0</v>
      </c>
      <c r="EJ30" s="611"/>
      <c r="EK30" s="589"/>
      <c r="EL30" s="589"/>
      <c r="EM30" s="589"/>
      <c r="EN30" s="589"/>
      <c r="EO30" s="589"/>
      <c r="EP30" s="589"/>
      <c r="EQ30" s="612"/>
      <c r="ER30" s="437">
        <f t="shared" si="2"/>
        <v>0</v>
      </c>
      <c r="ES30" s="375">
        <f t="shared" si="3"/>
        <v>0</v>
      </c>
      <c r="EV30" s="343">
        <f t="shared" si="4"/>
        <v>0</v>
      </c>
      <c r="EW30" s="343">
        <f t="shared" si="5"/>
        <v>0</v>
      </c>
      <c r="EX30" s="343">
        <f t="shared" si="6"/>
        <v>0</v>
      </c>
      <c r="EY30" s="343">
        <f t="shared" si="7"/>
        <v>0</v>
      </c>
      <c r="EZ30" s="343">
        <f t="shared" si="8"/>
        <v>0</v>
      </c>
      <c r="FA30" s="343">
        <f t="shared" si="9"/>
        <v>0</v>
      </c>
      <c r="FB30" s="343">
        <f t="shared" si="37"/>
        <v>0</v>
      </c>
      <c r="FC30" s="343">
        <f t="shared" si="10"/>
        <v>0</v>
      </c>
      <c r="FD30" s="343">
        <f t="shared" si="11"/>
        <v>0</v>
      </c>
      <c r="FE30" s="343">
        <f t="shared" si="12"/>
        <v>0</v>
      </c>
      <c r="FF30" s="343">
        <f t="shared" si="13"/>
        <v>0</v>
      </c>
      <c r="FG30" s="343">
        <f t="shared" si="38"/>
        <v>0</v>
      </c>
      <c r="FH30" s="343">
        <f t="shared" si="14"/>
        <v>0</v>
      </c>
      <c r="FI30" s="343">
        <f t="shared" si="15"/>
        <v>0</v>
      </c>
      <c r="FJ30" s="343">
        <f t="shared" si="39"/>
        <v>0</v>
      </c>
      <c r="FK30" s="343">
        <f t="shared" si="16"/>
        <v>0</v>
      </c>
      <c r="FL30" s="343">
        <f t="shared" si="17"/>
        <v>0</v>
      </c>
      <c r="FM30" s="343">
        <f t="shared" si="18"/>
        <v>0</v>
      </c>
      <c r="FN30" s="343">
        <f t="shared" si="19"/>
        <v>0</v>
      </c>
      <c r="FO30" s="343">
        <f t="shared" si="20"/>
        <v>0</v>
      </c>
      <c r="FP30" s="343">
        <f t="shared" si="21"/>
        <v>0</v>
      </c>
      <c r="FQ30" s="343">
        <f t="shared" si="22"/>
        <v>0</v>
      </c>
      <c r="FR30" s="343">
        <f t="shared" si="23"/>
        <v>0</v>
      </c>
      <c r="FS30" s="343">
        <f t="shared" si="24"/>
        <v>0</v>
      </c>
      <c r="FT30" s="343">
        <f t="shared" si="25"/>
        <v>0</v>
      </c>
      <c r="FU30" s="343">
        <f t="shared" si="26"/>
        <v>0</v>
      </c>
      <c r="FV30" s="343">
        <f t="shared" si="40"/>
        <v>0</v>
      </c>
      <c r="FW30" s="343">
        <f t="shared" si="41"/>
        <v>0</v>
      </c>
      <c r="FX30" s="343">
        <f t="shared" si="42"/>
        <v>0</v>
      </c>
      <c r="FY30" s="343">
        <f t="shared" si="43"/>
        <v>0</v>
      </c>
      <c r="FZ30" s="343">
        <f t="shared" si="44"/>
        <v>0</v>
      </c>
      <c r="GA30" s="343">
        <f t="shared" si="45"/>
        <v>0</v>
      </c>
      <c r="GB30" s="343">
        <f t="shared" si="46"/>
        <v>0</v>
      </c>
      <c r="GC30" s="343">
        <f t="shared" si="47"/>
        <v>0</v>
      </c>
      <c r="GD30" s="343">
        <f t="shared" si="48"/>
        <v>0</v>
      </c>
      <c r="GE30" s="343">
        <f t="shared" si="49"/>
        <v>0</v>
      </c>
      <c r="GF30" s="343">
        <f t="shared" si="50"/>
        <v>0</v>
      </c>
      <c r="GG30" s="343">
        <f t="shared" si="51"/>
        <v>0</v>
      </c>
      <c r="GH30" s="343">
        <f t="shared" si="52"/>
        <v>0</v>
      </c>
      <c r="GI30" s="343">
        <f t="shared" si="53"/>
        <v>0</v>
      </c>
      <c r="GK30" s="375">
        <f t="shared" si="54"/>
        <v>0</v>
      </c>
      <c r="GL30" s="375"/>
    </row>
    <row r="31" spans="1:194" x14ac:dyDescent="0.25">
      <c r="A31" s="136" t="s">
        <v>89</v>
      </c>
      <c r="B31" s="129">
        <f>Da!C49</f>
        <v>0</v>
      </c>
      <c r="C31" s="37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  <c r="Q31" s="590"/>
      <c r="R31" s="491">
        <f t="shared" si="0"/>
        <v>0</v>
      </c>
      <c r="S31" s="596"/>
      <c r="T31" s="589"/>
      <c r="U31" s="589"/>
      <c r="V31" s="589"/>
      <c r="W31" s="589"/>
      <c r="X31" s="589"/>
      <c r="Y31" s="589"/>
      <c r="Z31" s="589"/>
      <c r="AA31" s="589"/>
      <c r="AB31" s="590"/>
      <c r="AC31" s="29">
        <f t="shared" si="27"/>
        <v>0</v>
      </c>
      <c r="AD31" s="596"/>
      <c r="AE31" s="589"/>
      <c r="AF31" s="589"/>
      <c r="AG31" s="589"/>
      <c r="AH31" s="589"/>
      <c r="AI31" s="589"/>
      <c r="AJ31" s="589"/>
      <c r="AK31" s="589"/>
      <c r="AL31" s="589"/>
      <c r="AM31" s="589"/>
      <c r="AN31" s="589"/>
      <c r="AO31" s="589"/>
      <c r="AP31" s="589"/>
      <c r="AQ31" s="589"/>
      <c r="AR31" s="590"/>
      <c r="AS31" s="491">
        <f t="shared" si="28"/>
        <v>0</v>
      </c>
      <c r="AT31" s="596"/>
      <c r="AU31" s="589"/>
      <c r="AV31" s="589"/>
      <c r="AW31" s="589"/>
      <c r="AX31" s="589"/>
      <c r="AY31" s="589"/>
      <c r="AZ31" s="589"/>
      <c r="BA31" s="589"/>
      <c r="BB31" s="589"/>
      <c r="BC31" s="589"/>
      <c r="BD31" s="589"/>
      <c r="BE31" s="589"/>
      <c r="BF31" s="590"/>
      <c r="BG31" s="29">
        <f t="shared" si="29"/>
        <v>0</v>
      </c>
      <c r="BH31" s="596"/>
      <c r="BI31" s="589"/>
      <c r="BJ31" s="589"/>
      <c r="BK31" s="589"/>
      <c r="BL31" s="589"/>
      <c r="BM31" s="589"/>
      <c r="BN31" s="590"/>
      <c r="BO31" s="384">
        <f t="shared" si="30"/>
        <v>0</v>
      </c>
      <c r="BP31" s="611"/>
      <c r="BQ31" s="589"/>
      <c r="BR31" s="589"/>
      <c r="BS31" s="589"/>
      <c r="BT31" s="589"/>
      <c r="BU31" s="589"/>
      <c r="BV31" s="589"/>
      <c r="BW31" s="589"/>
      <c r="BX31" s="589"/>
      <c r="BY31" s="589"/>
      <c r="BZ31" s="589"/>
      <c r="CA31" s="589"/>
      <c r="CB31" s="589"/>
      <c r="CC31" s="612"/>
      <c r="CD31" s="491">
        <f t="shared" si="31"/>
        <v>0</v>
      </c>
      <c r="CE31" s="596"/>
      <c r="CF31" s="589"/>
      <c r="CG31" s="589"/>
      <c r="CH31" s="589"/>
      <c r="CI31" s="589"/>
      <c r="CJ31" s="589"/>
      <c r="CK31" s="589"/>
      <c r="CL31" s="590"/>
      <c r="CM31" s="490">
        <f t="shared" si="32"/>
        <v>0</v>
      </c>
      <c r="CN31" s="611"/>
      <c r="CO31" s="589"/>
      <c r="CP31" s="589"/>
      <c r="CQ31" s="589"/>
      <c r="CR31" s="589"/>
      <c r="CS31" s="589"/>
      <c r="CT31" s="589"/>
      <c r="CU31" s="589"/>
      <c r="CV31" s="589"/>
      <c r="CW31" s="589"/>
      <c r="CX31" s="589"/>
      <c r="CY31" s="589"/>
      <c r="CZ31" s="612"/>
      <c r="DA31" s="441">
        <f t="shared" si="33"/>
        <v>0</v>
      </c>
      <c r="DB31" s="611"/>
      <c r="DC31" s="589"/>
      <c r="DD31" s="589"/>
      <c r="DE31" s="589"/>
      <c r="DF31" s="612"/>
      <c r="DG31" s="492">
        <f t="shared" si="34"/>
        <v>0</v>
      </c>
      <c r="DH31" s="611"/>
      <c r="DI31" s="589"/>
      <c r="DJ31" s="589"/>
      <c r="DK31" s="589"/>
      <c r="DL31" s="589"/>
      <c r="DM31" s="589"/>
      <c r="DN31" s="612"/>
      <c r="DO31" s="33">
        <f t="shared" si="1"/>
        <v>0</v>
      </c>
      <c r="DP31" s="611"/>
      <c r="DQ31" s="589"/>
      <c r="DR31" s="589"/>
      <c r="DS31" s="589"/>
      <c r="DT31" s="589"/>
      <c r="DU31" s="589"/>
      <c r="DV31" s="589"/>
      <c r="DW31" s="612"/>
      <c r="DX31" s="33">
        <f t="shared" si="35"/>
        <v>0</v>
      </c>
      <c r="DY31" s="611"/>
      <c r="DZ31" s="589"/>
      <c r="EA31" s="589"/>
      <c r="EB31" s="589"/>
      <c r="EC31" s="589"/>
      <c r="ED31" s="589"/>
      <c r="EE31" s="589"/>
      <c r="EF31" s="589"/>
      <c r="EG31" s="589"/>
      <c r="EH31" s="612"/>
      <c r="EI31" s="441">
        <f t="shared" si="36"/>
        <v>0</v>
      </c>
      <c r="EJ31" s="611"/>
      <c r="EK31" s="589"/>
      <c r="EL31" s="589"/>
      <c r="EM31" s="589"/>
      <c r="EN31" s="589"/>
      <c r="EO31" s="589"/>
      <c r="EP31" s="589"/>
      <c r="EQ31" s="612"/>
      <c r="ER31" s="437">
        <f t="shared" si="2"/>
        <v>0</v>
      </c>
      <c r="ES31" s="375">
        <f t="shared" si="3"/>
        <v>0</v>
      </c>
      <c r="EV31" s="343">
        <f t="shared" si="4"/>
        <v>0</v>
      </c>
      <c r="EW31" s="343">
        <f t="shared" si="5"/>
        <v>0</v>
      </c>
      <c r="EX31" s="343">
        <f t="shared" si="6"/>
        <v>0</v>
      </c>
      <c r="EY31" s="343">
        <f t="shared" si="7"/>
        <v>0</v>
      </c>
      <c r="EZ31" s="343">
        <f t="shared" si="8"/>
        <v>0</v>
      </c>
      <c r="FA31" s="343">
        <f t="shared" si="9"/>
        <v>0</v>
      </c>
      <c r="FB31" s="343">
        <f t="shared" si="37"/>
        <v>0</v>
      </c>
      <c r="FC31" s="343">
        <f t="shared" si="10"/>
        <v>0</v>
      </c>
      <c r="FD31" s="343">
        <f t="shared" si="11"/>
        <v>0</v>
      </c>
      <c r="FE31" s="343">
        <f t="shared" si="12"/>
        <v>0</v>
      </c>
      <c r="FF31" s="343">
        <f t="shared" si="13"/>
        <v>0</v>
      </c>
      <c r="FG31" s="343">
        <f t="shared" si="38"/>
        <v>0</v>
      </c>
      <c r="FH31" s="343">
        <f t="shared" si="14"/>
        <v>0</v>
      </c>
      <c r="FI31" s="343">
        <f t="shared" si="15"/>
        <v>0</v>
      </c>
      <c r="FJ31" s="343">
        <f t="shared" si="39"/>
        <v>0</v>
      </c>
      <c r="FK31" s="343">
        <f t="shared" si="16"/>
        <v>0</v>
      </c>
      <c r="FL31" s="343">
        <f t="shared" si="17"/>
        <v>0</v>
      </c>
      <c r="FM31" s="343">
        <f t="shared" si="18"/>
        <v>0</v>
      </c>
      <c r="FN31" s="343">
        <f t="shared" si="19"/>
        <v>0</v>
      </c>
      <c r="FO31" s="343">
        <f t="shared" si="20"/>
        <v>0</v>
      </c>
      <c r="FP31" s="343">
        <f t="shared" si="21"/>
        <v>0</v>
      </c>
      <c r="FQ31" s="343">
        <f t="shared" si="22"/>
        <v>0</v>
      </c>
      <c r="FR31" s="343">
        <f t="shared" si="23"/>
        <v>0</v>
      </c>
      <c r="FS31" s="343">
        <f t="shared" si="24"/>
        <v>0</v>
      </c>
      <c r="FT31" s="343">
        <f t="shared" si="25"/>
        <v>0</v>
      </c>
      <c r="FU31" s="343">
        <f t="shared" si="26"/>
        <v>0</v>
      </c>
      <c r="FV31" s="343">
        <f t="shared" si="40"/>
        <v>0</v>
      </c>
      <c r="FW31" s="343">
        <f t="shared" si="41"/>
        <v>0</v>
      </c>
      <c r="FX31" s="343">
        <f t="shared" si="42"/>
        <v>0</v>
      </c>
      <c r="FY31" s="343">
        <f t="shared" si="43"/>
        <v>0</v>
      </c>
      <c r="FZ31" s="343">
        <f t="shared" si="44"/>
        <v>0</v>
      </c>
      <c r="GA31" s="343">
        <f t="shared" si="45"/>
        <v>0</v>
      </c>
      <c r="GB31" s="343">
        <f t="shared" si="46"/>
        <v>0</v>
      </c>
      <c r="GC31" s="343">
        <f t="shared" si="47"/>
        <v>0</v>
      </c>
      <c r="GD31" s="343">
        <f t="shared" si="48"/>
        <v>0</v>
      </c>
      <c r="GE31" s="343">
        <f t="shared" si="49"/>
        <v>0</v>
      </c>
      <c r="GF31" s="343">
        <f t="shared" si="50"/>
        <v>0</v>
      </c>
      <c r="GG31" s="343">
        <f t="shared" si="51"/>
        <v>0</v>
      </c>
      <c r="GH31" s="343">
        <f t="shared" si="52"/>
        <v>0</v>
      </c>
      <c r="GI31" s="343">
        <f t="shared" si="53"/>
        <v>0</v>
      </c>
      <c r="GK31" s="375">
        <f t="shared" si="54"/>
        <v>0</v>
      </c>
      <c r="GL31" s="375"/>
    </row>
    <row r="32" spans="1:194" x14ac:dyDescent="0.25">
      <c r="A32" s="136" t="s">
        <v>90</v>
      </c>
      <c r="B32" s="129">
        <f>Da!C50</f>
        <v>0</v>
      </c>
      <c r="C32" s="37"/>
      <c r="D32" s="589"/>
      <c r="E32" s="589"/>
      <c r="F32" s="589"/>
      <c r="G32" s="589"/>
      <c r="H32" s="589"/>
      <c r="I32" s="589"/>
      <c r="J32" s="589"/>
      <c r="K32" s="589"/>
      <c r="L32" s="589"/>
      <c r="M32" s="589"/>
      <c r="N32" s="589"/>
      <c r="O32" s="589"/>
      <c r="P32" s="589"/>
      <c r="Q32" s="590"/>
      <c r="R32" s="491">
        <f t="shared" si="0"/>
        <v>0</v>
      </c>
      <c r="S32" s="596"/>
      <c r="T32" s="589"/>
      <c r="U32" s="589"/>
      <c r="V32" s="589"/>
      <c r="W32" s="589"/>
      <c r="X32" s="589"/>
      <c r="Y32" s="589"/>
      <c r="Z32" s="589"/>
      <c r="AA32" s="589"/>
      <c r="AB32" s="590"/>
      <c r="AC32" s="29">
        <f t="shared" si="27"/>
        <v>0</v>
      </c>
      <c r="AD32" s="596"/>
      <c r="AE32" s="589"/>
      <c r="AF32" s="589"/>
      <c r="AG32" s="589"/>
      <c r="AH32" s="589"/>
      <c r="AI32" s="589"/>
      <c r="AJ32" s="589"/>
      <c r="AK32" s="589"/>
      <c r="AL32" s="589"/>
      <c r="AM32" s="589"/>
      <c r="AN32" s="589"/>
      <c r="AO32" s="589"/>
      <c r="AP32" s="589"/>
      <c r="AQ32" s="589"/>
      <c r="AR32" s="590"/>
      <c r="AS32" s="491">
        <f t="shared" si="28"/>
        <v>0</v>
      </c>
      <c r="AT32" s="596"/>
      <c r="AU32" s="589"/>
      <c r="AV32" s="589"/>
      <c r="AW32" s="589"/>
      <c r="AX32" s="589"/>
      <c r="AY32" s="589"/>
      <c r="AZ32" s="589"/>
      <c r="BA32" s="589"/>
      <c r="BB32" s="589"/>
      <c r="BC32" s="589"/>
      <c r="BD32" s="589"/>
      <c r="BE32" s="589"/>
      <c r="BF32" s="590"/>
      <c r="BG32" s="29">
        <f t="shared" si="29"/>
        <v>0</v>
      </c>
      <c r="BH32" s="596"/>
      <c r="BI32" s="589"/>
      <c r="BJ32" s="589"/>
      <c r="BK32" s="589"/>
      <c r="BL32" s="589"/>
      <c r="BM32" s="589"/>
      <c r="BN32" s="590"/>
      <c r="BO32" s="384">
        <f t="shared" si="30"/>
        <v>0</v>
      </c>
      <c r="BP32" s="613"/>
      <c r="BQ32" s="591"/>
      <c r="BR32" s="591"/>
      <c r="BS32" s="591"/>
      <c r="BT32" s="591"/>
      <c r="BU32" s="591"/>
      <c r="BV32" s="591"/>
      <c r="BW32" s="591"/>
      <c r="BX32" s="591"/>
      <c r="BY32" s="591"/>
      <c r="BZ32" s="591"/>
      <c r="CA32" s="591"/>
      <c r="CB32" s="591"/>
      <c r="CC32" s="614"/>
      <c r="CD32" s="491">
        <f t="shared" si="31"/>
        <v>0</v>
      </c>
      <c r="CE32" s="596"/>
      <c r="CF32" s="589"/>
      <c r="CG32" s="589"/>
      <c r="CH32" s="589"/>
      <c r="CI32" s="589"/>
      <c r="CJ32" s="589"/>
      <c r="CK32" s="589"/>
      <c r="CL32" s="590"/>
      <c r="CM32" s="490">
        <f t="shared" si="32"/>
        <v>0</v>
      </c>
      <c r="CN32" s="611"/>
      <c r="CO32" s="589"/>
      <c r="CP32" s="589"/>
      <c r="CQ32" s="589"/>
      <c r="CR32" s="589"/>
      <c r="CS32" s="589"/>
      <c r="CT32" s="589"/>
      <c r="CU32" s="589"/>
      <c r="CV32" s="589"/>
      <c r="CW32" s="589"/>
      <c r="CX32" s="589"/>
      <c r="CY32" s="589"/>
      <c r="CZ32" s="612"/>
      <c r="DA32" s="441">
        <f t="shared" si="33"/>
        <v>0</v>
      </c>
      <c r="DB32" s="611"/>
      <c r="DC32" s="589"/>
      <c r="DD32" s="589"/>
      <c r="DE32" s="589"/>
      <c r="DF32" s="612"/>
      <c r="DG32" s="492">
        <f t="shared" si="34"/>
        <v>0</v>
      </c>
      <c r="DH32" s="611"/>
      <c r="DI32" s="589"/>
      <c r="DJ32" s="589"/>
      <c r="DK32" s="589"/>
      <c r="DL32" s="589"/>
      <c r="DM32" s="589"/>
      <c r="DN32" s="612"/>
      <c r="DO32" s="33">
        <f t="shared" si="1"/>
        <v>0</v>
      </c>
      <c r="DP32" s="611"/>
      <c r="DQ32" s="589"/>
      <c r="DR32" s="589"/>
      <c r="DS32" s="589"/>
      <c r="DT32" s="589"/>
      <c r="DU32" s="589"/>
      <c r="DV32" s="589"/>
      <c r="DW32" s="612"/>
      <c r="DX32" s="33">
        <f t="shared" si="35"/>
        <v>0</v>
      </c>
      <c r="DY32" s="611"/>
      <c r="DZ32" s="589"/>
      <c r="EA32" s="589"/>
      <c r="EB32" s="589"/>
      <c r="EC32" s="589"/>
      <c r="ED32" s="589"/>
      <c r="EE32" s="589"/>
      <c r="EF32" s="589"/>
      <c r="EG32" s="589"/>
      <c r="EH32" s="612"/>
      <c r="EI32" s="441">
        <f t="shared" si="36"/>
        <v>0</v>
      </c>
      <c r="EJ32" s="611"/>
      <c r="EK32" s="589"/>
      <c r="EL32" s="589"/>
      <c r="EM32" s="589"/>
      <c r="EN32" s="589"/>
      <c r="EO32" s="589"/>
      <c r="EP32" s="589"/>
      <c r="EQ32" s="612"/>
      <c r="ER32" s="437">
        <f t="shared" si="2"/>
        <v>0</v>
      </c>
      <c r="ES32" s="375">
        <f t="shared" si="3"/>
        <v>0</v>
      </c>
      <c r="EV32" s="343">
        <f t="shared" si="4"/>
        <v>0</v>
      </c>
      <c r="EW32" s="343">
        <f t="shared" si="5"/>
        <v>0</v>
      </c>
      <c r="EX32" s="343">
        <f t="shared" si="6"/>
        <v>0</v>
      </c>
      <c r="EY32" s="343">
        <f t="shared" si="7"/>
        <v>0</v>
      </c>
      <c r="EZ32" s="343">
        <f t="shared" si="8"/>
        <v>0</v>
      </c>
      <c r="FA32" s="343">
        <f t="shared" si="9"/>
        <v>0</v>
      </c>
      <c r="FB32" s="343">
        <f t="shared" si="37"/>
        <v>0</v>
      </c>
      <c r="FC32" s="343">
        <f t="shared" si="10"/>
        <v>0</v>
      </c>
      <c r="FD32" s="343">
        <f t="shared" si="11"/>
        <v>0</v>
      </c>
      <c r="FE32" s="343">
        <f t="shared" si="12"/>
        <v>0</v>
      </c>
      <c r="FF32" s="343">
        <f t="shared" si="13"/>
        <v>0</v>
      </c>
      <c r="FG32" s="343">
        <f t="shared" si="38"/>
        <v>0</v>
      </c>
      <c r="FH32" s="343">
        <f t="shared" si="14"/>
        <v>0</v>
      </c>
      <c r="FI32" s="343">
        <f t="shared" si="15"/>
        <v>0</v>
      </c>
      <c r="FJ32" s="343">
        <f t="shared" si="39"/>
        <v>0</v>
      </c>
      <c r="FK32" s="343">
        <f t="shared" si="16"/>
        <v>0</v>
      </c>
      <c r="FL32" s="343">
        <f t="shared" si="17"/>
        <v>0</v>
      </c>
      <c r="FM32" s="343">
        <f t="shared" si="18"/>
        <v>0</v>
      </c>
      <c r="FN32" s="343">
        <f t="shared" si="19"/>
        <v>0</v>
      </c>
      <c r="FO32" s="343">
        <f t="shared" si="20"/>
        <v>0</v>
      </c>
      <c r="FP32" s="343">
        <f t="shared" si="21"/>
        <v>0</v>
      </c>
      <c r="FQ32" s="343">
        <f t="shared" si="22"/>
        <v>0</v>
      </c>
      <c r="FR32" s="343">
        <f t="shared" si="23"/>
        <v>0</v>
      </c>
      <c r="FS32" s="343">
        <f t="shared" si="24"/>
        <v>0</v>
      </c>
      <c r="FT32" s="343">
        <f t="shared" si="25"/>
        <v>0</v>
      </c>
      <c r="FU32" s="343">
        <f t="shared" si="26"/>
        <v>0</v>
      </c>
      <c r="FV32" s="343">
        <f t="shared" si="40"/>
        <v>0</v>
      </c>
      <c r="FW32" s="343">
        <f t="shared" si="41"/>
        <v>0</v>
      </c>
      <c r="FX32" s="343">
        <f t="shared" si="42"/>
        <v>0</v>
      </c>
      <c r="FY32" s="343">
        <f t="shared" si="43"/>
        <v>0</v>
      </c>
      <c r="FZ32" s="343">
        <f t="shared" si="44"/>
        <v>0</v>
      </c>
      <c r="GA32" s="343">
        <f t="shared" si="45"/>
        <v>0</v>
      </c>
      <c r="GB32" s="343">
        <f t="shared" si="46"/>
        <v>0</v>
      </c>
      <c r="GC32" s="343">
        <f t="shared" si="47"/>
        <v>0</v>
      </c>
      <c r="GD32" s="343">
        <f t="shared" si="48"/>
        <v>0</v>
      </c>
      <c r="GE32" s="343">
        <f t="shared" si="49"/>
        <v>0</v>
      </c>
      <c r="GF32" s="343">
        <f t="shared" si="50"/>
        <v>0</v>
      </c>
      <c r="GG32" s="343">
        <f t="shared" si="51"/>
        <v>0</v>
      </c>
      <c r="GH32" s="343">
        <f t="shared" si="52"/>
        <v>0</v>
      </c>
      <c r="GI32" s="343">
        <f t="shared" si="53"/>
        <v>0</v>
      </c>
      <c r="GK32" s="375">
        <f t="shared" si="54"/>
        <v>0</v>
      </c>
      <c r="GL32" s="375"/>
    </row>
    <row r="33" spans="1:245" x14ac:dyDescent="0.25">
      <c r="A33" s="136" t="s">
        <v>91</v>
      </c>
      <c r="B33" s="129">
        <f>Da!C51</f>
        <v>0</v>
      </c>
      <c r="C33" s="37"/>
      <c r="D33" s="589"/>
      <c r="E33" s="589"/>
      <c r="F33" s="589"/>
      <c r="G33" s="589"/>
      <c r="H33" s="589"/>
      <c r="I33" s="589"/>
      <c r="J33" s="589"/>
      <c r="K33" s="589"/>
      <c r="L33" s="589"/>
      <c r="M33" s="589"/>
      <c r="N33" s="589"/>
      <c r="O33" s="589"/>
      <c r="P33" s="589"/>
      <c r="Q33" s="590"/>
      <c r="R33" s="491">
        <f t="shared" si="0"/>
        <v>0</v>
      </c>
      <c r="S33" s="596"/>
      <c r="T33" s="589"/>
      <c r="U33" s="589"/>
      <c r="V33" s="589"/>
      <c r="W33" s="589"/>
      <c r="X33" s="589"/>
      <c r="Y33" s="589"/>
      <c r="Z33" s="589"/>
      <c r="AA33" s="589"/>
      <c r="AB33" s="590"/>
      <c r="AC33" s="29">
        <f t="shared" si="27"/>
        <v>0</v>
      </c>
      <c r="AD33" s="598"/>
      <c r="AE33" s="591"/>
      <c r="AF33" s="589"/>
      <c r="AG33" s="589"/>
      <c r="AH33" s="589"/>
      <c r="AI33" s="589"/>
      <c r="AJ33" s="589"/>
      <c r="AK33" s="589"/>
      <c r="AL33" s="589"/>
      <c r="AM33" s="589"/>
      <c r="AN33" s="589"/>
      <c r="AO33" s="589"/>
      <c r="AP33" s="589"/>
      <c r="AQ33" s="589"/>
      <c r="AR33" s="590"/>
      <c r="AS33" s="491">
        <f t="shared" si="28"/>
        <v>0</v>
      </c>
      <c r="AT33" s="596"/>
      <c r="AU33" s="589"/>
      <c r="AV33" s="589"/>
      <c r="AW33" s="589"/>
      <c r="AX33" s="589"/>
      <c r="AY33" s="589"/>
      <c r="AZ33" s="589"/>
      <c r="BA33" s="589"/>
      <c r="BB33" s="589"/>
      <c r="BC33" s="589"/>
      <c r="BD33" s="589"/>
      <c r="BE33" s="589"/>
      <c r="BF33" s="590"/>
      <c r="BG33" s="29">
        <f t="shared" si="29"/>
        <v>0</v>
      </c>
      <c r="BH33" s="596"/>
      <c r="BI33" s="589"/>
      <c r="BJ33" s="589"/>
      <c r="BK33" s="589"/>
      <c r="BL33" s="589"/>
      <c r="BM33" s="589"/>
      <c r="BN33" s="590"/>
      <c r="BO33" s="384">
        <f t="shared" si="30"/>
        <v>0</v>
      </c>
      <c r="BP33" s="611"/>
      <c r="BQ33" s="589"/>
      <c r="BR33" s="589"/>
      <c r="BS33" s="589"/>
      <c r="BT33" s="589"/>
      <c r="BU33" s="589"/>
      <c r="BV33" s="589"/>
      <c r="BW33" s="589"/>
      <c r="BX33" s="589"/>
      <c r="BY33" s="589"/>
      <c r="BZ33" s="589"/>
      <c r="CA33" s="589"/>
      <c r="CB33" s="589"/>
      <c r="CC33" s="612"/>
      <c r="CD33" s="491">
        <f t="shared" si="31"/>
        <v>0</v>
      </c>
      <c r="CE33" s="598"/>
      <c r="CF33" s="591"/>
      <c r="CG33" s="591"/>
      <c r="CH33" s="591"/>
      <c r="CI33" s="591"/>
      <c r="CJ33" s="591"/>
      <c r="CK33" s="591"/>
      <c r="CL33" s="592"/>
      <c r="CM33" s="490">
        <f t="shared" si="32"/>
        <v>0</v>
      </c>
      <c r="CN33" s="611"/>
      <c r="CO33" s="589"/>
      <c r="CP33" s="589"/>
      <c r="CQ33" s="589"/>
      <c r="CR33" s="589"/>
      <c r="CS33" s="589"/>
      <c r="CT33" s="589"/>
      <c r="CU33" s="589"/>
      <c r="CV33" s="589"/>
      <c r="CW33" s="589"/>
      <c r="CX33" s="589"/>
      <c r="CY33" s="589"/>
      <c r="CZ33" s="612"/>
      <c r="DA33" s="441">
        <f t="shared" si="33"/>
        <v>0</v>
      </c>
      <c r="DB33" s="611"/>
      <c r="DC33" s="589"/>
      <c r="DD33" s="589"/>
      <c r="DE33" s="589"/>
      <c r="DF33" s="612"/>
      <c r="DG33" s="492">
        <f t="shared" si="34"/>
        <v>0</v>
      </c>
      <c r="DH33" s="613"/>
      <c r="DI33" s="591"/>
      <c r="DJ33" s="591"/>
      <c r="DK33" s="591"/>
      <c r="DL33" s="591"/>
      <c r="DM33" s="591"/>
      <c r="DN33" s="614"/>
      <c r="DO33" s="33">
        <f t="shared" si="1"/>
        <v>0</v>
      </c>
      <c r="DP33" s="611"/>
      <c r="DQ33" s="589"/>
      <c r="DR33" s="589"/>
      <c r="DS33" s="589"/>
      <c r="DT33" s="589"/>
      <c r="DU33" s="589"/>
      <c r="DV33" s="589"/>
      <c r="DW33" s="612"/>
      <c r="DX33" s="33">
        <f t="shared" si="35"/>
        <v>0</v>
      </c>
      <c r="DY33" s="611"/>
      <c r="DZ33" s="589"/>
      <c r="EA33" s="589"/>
      <c r="EB33" s="589"/>
      <c r="EC33" s="589"/>
      <c r="ED33" s="589"/>
      <c r="EE33" s="589"/>
      <c r="EF33" s="589"/>
      <c r="EG33" s="589"/>
      <c r="EH33" s="612"/>
      <c r="EI33" s="441">
        <f t="shared" si="36"/>
        <v>0</v>
      </c>
      <c r="EJ33" s="611"/>
      <c r="EK33" s="589"/>
      <c r="EL33" s="589"/>
      <c r="EM33" s="589"/>
      <c r="EN33" s="589"/>
      <c r="EO33" s="589"/>
      <c r="EP33" s="589"/>
      <c r="EQ33" s="612"/>
      <c r="ER33" s="437">
        <f t="shared" si="2"/>
        <v>0</v>
      </c>
      <c r="ES33" s="375">
        <f t="shared" si="3"/>
        <v>0</v>
      </c>
      <c r="EV33" s="343">
        <f t="shared" si="4"/>
        <v>0</v>
      </c>
      <c r="EW33" s="343">
        <f t="shared" si="5"/>
        <v>0</v>
      </c>
      <c r="EX33" s="343">
        <f t="shared" si="6"/>
        <v>0</v>
      </c>
      <c r="EY33" s="343">
        <f t="shared" si="7"/>
        <v>0</v>
      </c>
      <c r="EZ33" s="343">
        <f t="shared" si="8"/>
        <v>0</v>
      </c>
      <c r="FA33" s="343">
        <f t="shared" si="9"/>
        <v>0</v>
      </c>
      <c r="FB33" s="343">
        <f t="shared" si="37"/>
        <v>0</v>
      </c>
      <c r="FC33" s="343">
        <f t="shared" si="10"/>
        <v>0</v>
      </c>
      <c r="FD33" s="343">
        <f t="shared" si="11"/>
        <v>0</v>
      </c>
      <c r="FE33" s="343">
        <f t="shared" si="12"/>
        <v>0</v>
      </c>
      <c r="FF33" s="343">
        <f t="shared" si="13"/>
        <v>0</v>
      </c>
      <c r="FG33" s="343">
        <f t="shared" si="38"/>
        <v>0</v>
      </c>
      <c r="FH33" s="343">
        <f t="shared" si="14"/>
        <v>0</v>
      </c>
      <c r="FI33" s="343">
        <f t="shared" si="15"/>
        <v>0</v>
      </c>
      <c r="FJ33" s="343">
        <f t="shared" si="39"/>
        <v>0</v>
      </c>
      <c r="FK33" s="343">
        <f t="shared" si="16"/>
        <v>0</v>
      </c>
      <c r="FL33" s="343">
        <f t="shared" si="17"/>
        <v>0</v>
      </c>
      <c r="FM33" s="343">
        <f t="shared" si="18"/>
        <v>0</v>
      </c>
      <c r="FN33" s="343">
        <f t="shared" si="19"/>
        <v>0</v>
      </c>
      <c r="FO33" s="343">
        <f t="shared" si="20"/>
        <v>0</v>
      </c>
      <c r="FP33" s="343">
        <f t="shared" si="21"/>
        <v>0</v>
      </c>
      <c r="FQ33" s="343">
        <f t="shared" si="22"/>
        <v>0</v>
      </c>
      <c r="FR33" s="343">
        <f t="shared" si="23"/>
        <v>0</v>
      </c>
      <c r="FS33" s="343">
        <f t="shared" si="24"/>
        <v>0</v>
      </c>
      <c r="FT33" s="343">
        <f t="shared" si="25"/>
        <v>0</v>
      </c>
      <c r="FU33" s="343">
        <f t="shared" si="26"/>
        <v>0</v>
      </c>
      <c r="FV33" s="343">
        <f t="shared" si="40"/>
        <v>0</v>
      </c>
      <c r="FW33" s="343">
        <f t="shared" si="41"/>
        <v>0</v>
      </c>
      <c r="FX33" s="343">
        <f t="shared" si="42"/>
        <v>0</v>
      </c>
      <c r="FY33" s="343">
        <f t="shared" si="43"/>
        <v>0</v>
      </c>
      <c r="FZ33" s="343">
        <f t="shared" si="44"/>
        <v>0</v>
      </c>
      <c r="GA33" s="343">
        <f t="shared" si="45"/>
        <v>0</v>
      </c>
      <c r="GB33" s="343">
        <f t="shared" si="46"/>
        <v>0</v>
      </c>
      <c r="GC33" s="343">
        <f t="shared" si="47"/>
        <v>0</v>
      </c>
      <c r="GD33" s="343">
        <f t="shared" si="48"/>
        <v>0</v>
      </c>
      <c r="GE33" s="343">
        <f t="shared" si="49"/>
        <v>0</v>
      </c>
      <c r="GF33" s="343">
        <f t="shared" si="50"/>
        <v>0</v>
      </c>
      <c r="GG33" s="343">
        <f t="shared" si="51"/>
        <v>0</v>
      </c>
      <c r="GH33" s="343">
        <f t="shared" si="52"/>
        <v>0</v>
      </c>
      <c r="GI33" s="343">
        <f t="shared" si="53"/>
        <v>0</v>
      </c>
      <c r="GK33" s="375">
        <f t="shared" si="54"/>
        <v>0</v>
      </c>
      <c r="GL33" s="375"/>
    </row>
    <row r="34" spans="1:245" x14ac:dyDescent="0.25">
      <c r="A34" s="136" t="s">
        <v>92</v>
      </c>
      <c r="B34" s="129">
        <f>Da!C52</f>
        <v>0</v>
      </c>
      <c r="C34" s="37"/>
      <c r="D34" s="589"/>
      <c r="E34" s="589"/>
      <c r="F34" s="589"/>
      <c r="G34" s="589"/>
      <c r="H34" s="589"/>
      <c r="I34" s="589"/>
      <c r="J34" s="589"/>
      <c r="K34" s="589"/>
      <c r="L34" s="589"/>
      <c r="M34" s="589"/>
      <c r="N34" s="589"/>
      <c r="O34" s="589"/>
      <c r="P34" s="589"/>
      <c r="Q34" s="590"/>
      <c r="R34" s="491">
        <f t="shared" si="0"/>
        <v>0</v>
      </c>
      <c r="S34" s="596"/>
      <c r="T34" s="589"/>
      <c r="U34" s="589"/>
      <c r="V34" s="589"/>
      <c r="W34" s="589"/>
      <c r="X34" s="589"/>
      <c r="Y34" s="589"/>
      <c r="Z34" s="589"/>
      <c r="AA34" s="589"/>
      <c r="AB34" s="590"/>
      <c r="AC34" s="29">
        <f t="shared" si="27"/>
        <v>0</v>
      </c>
      <c r="AD34" s="596"/>
      <c r="AE34" s="589"/>
      <c r="AF34" s="589"/>
      <c r="AG34" s="589"/>
      <c r="AH34" s="589"/>
      <c r="AI34" s="589"/>
      <c r="AJ34" s="589"/>
      <c r="AK34" s="589"/>
      <c r="AL34" s="589"/>
      <c r="AM34" s="589"/>
      <c r="AN34" s="589"/>
      <c r="AO34" s="589"/>
      <c r="AP34" s="589"/>
      <c r="AQ34" s="589"/>
      <c r="AR34" s="590"/>
      <c r="AS34" s="491">
        <f t="shared" si="28"/>
        <v>0</v>
      </c>
      <c r="AT34" s="596"/>
      <c r="AU34" s="589"/>
      <c r="AV34" s="589"/>
      <c r="AW34" s="589"/>
      <c r="AX34" s="589"/>
      <c r="AY34" s="589"/>
      <c r="AZ34" s="589"/>
      <c r="BA34" s="589"/>
      <c r="BB34" s="589"/>
      <c r="BC34" s="589"/>
      <c r="BD34" s="589"/>
      <c r="BE34" s="589"/>
      <c r="BF34" s="590"/>
      <c r="BG34" s="29">
        <f t="shared" si="29"/>
        <v>0</v>
      </c>
      <c r="BH34" s="596"/>
      <c r="BI34" s="589"/>
      <c r="BJ34" s="589"/>
      <c r="BK34" s="589"/>
      <c r="BL34" s="589"/>
      <c r="BM34" s="589"/>
      <c r="BN34" s="590"/>
      <c r="BO34" s="384">
        <f t="shared" si="30"/>
        <v>0</v>
      </c>
      <c r="BP34" s="611"/>
      <c r="BQ34" s="589"/>
      <c r="BR34" s="589"/>
      <c r="BS34" s="589"/>
      <c r="BT34" s="589"/>
      <c r="BU34" s="589"/>
      <c r="BV34" s="589"/>
      <c r="BW34" s="589"/>
      <c r="BX34" s="589"/>
      <c r="BY34" s="589"/>
      <c r="BZ34" s="589"/>
      <c r="CA34" s="589"/>
      <c r="CB34" s="589"/>
      <c r="CC34" s="612"/>
      <c r="CD34" s="491">
        <f t="shared" si="31"/>
        <v>0</v>
      </c>
      <c r="CE34" s="598"/>
      <c r="CF34" s="591"/>
      <c r="CG34" s="591"/>
      <c r="CH34" s="591"/>
      <c r="CI34" s="591"/>
      <c r="CJ34" s="591"/>
      <c r="CK34" s="591"/>
      <c r="CL34" s="592"/>
      <c r="CM34" s="490">
        <f t="shared" si="32"/>
        <v>0</v>
      </c>
      <c r="CN34" s="611"/>
      <c r="CO34" s="589"/>
      <c r="CP34" s="589"/>
      <c r="CQ34" s="589"/>
      <c r="CR34" s="589"/>
      <c r="CS34" s="589"/>
      <c r="CT34" s="589"/>
      <c r="CU34" s="589"/>
      <c r="CV34" s="589"/>
      <c r="CW34" s="589"/>
      <c r="CX34" s="589"/>
      <c r="CY34" s="589"/>
      <c r="CZ34" s="612"/>
      <c r="DA34" s="441">
        <f t="shared" si="33"/>
        <v>0</v>
      </c>
      <c r="DB34" s="611"/>
      <c r="DC34" s="589"/>
      <c r="DD34" s="589"/>
      <c r="DE34" s="589"/>
      <c r="DF34" s="612"/>
      <c r="DG34" s="492">
        <f t="shared" si="34"/>
        <v>0</v>
      </c>
      <c r="DH34" s="613"/>
      <c r="DI34" s="591"/>
      <c r="DJ34" s="591"/>
      <c r="DK34" s="591"/>
      <c r="DL34" s="591"/>
      <c r="DM34" s="591"/>
      <c r="DN34" s="614"/>
      <c r="DO34" s="33">
        <f t="shared" si="1"/>
        <v>0</v>
      </c>
      <c r="DP34" s="611"/>
      <c r="DQ34" s="589"/>
      <c r="DR34" s="589"/>
      <c r="DS34" s="589"/>
      <c r="DT34" s="589"/>
      <c r="DU34" s="589"/>
      <c r="DV34" s="589"/>
      <c r="DW34" s="612"/>
      <c r="DX34" s="33">
        <f t="shared" si="35"/>
        <v>0</v>
      </c>
      <c r="DY34" s="611"/>
      <c r="DZ34" s="589"/>
      <c r="EA34" s="589"/>
      <c r="EB34" s="589"/>
      <c r="EC34" s="589"/>
      <c r="ED34" s="589"/>
      <c r="EE34" s="589"/>
      <c r="EF34" s="589"/>
      <c r="EG34" s="589"/>
      <c r="EH34" s="612"/>
      <c r="EI34" s="441">
        <f t="shared" si="36"/>
        <v>0</v>
      </c>
      <c r="EJ34" s="611"/>
      <c r="EK34" s="589"/>
      <c r="EL34" s="589"/>
      <c r="EM34" s="589"/>
      <c r="EN34" s="589"/>
      <c r="EO34" s="589"/>
      <c r="EP34" s="589"/>
      <c r="EQ34" s="612"/>
      <c r="ER34" s="437">
        <f t="shared" si="2"/>
        <v>0</v>
      </c>
      <c r="ES34" s="375">
        <f t="shared" si="3"/>
        <v>0</v>
      </c>
      <c r="EV34" s="343">
        <f t="shared" si="4"/>
        <v>0</v>
      </c>
      <c r="EW34" s="343">
        <f t="shared" si="5"/>
        <v>0</v>
      </c>
      <c r="EX34" s="343">
        <f t="shared" si="6"/>
        <v>0</v>
      </c>
      <c r="EY34" s="343">
        <f t="shared" si="7"/>
        <v>0</v>
      </c>
      <c r="EZ34" s="343">
        <f t="shared" si="8"/>
        <v>0</v>
      </c>
      <c r="FA34" s="343">
        <f t="shared" si="9"/>
        <v>0</v>
      </c>
      <c r="FB34" s="343">
        <f t="shared" si="37"/>
        <v>0</v>
      </c>
      <c r="FC34" s="343">
        <f t="shared" si="10"/>
        <v>0</v>
      </c>
      <c r="FD34" s="343">
        <f t="shared" si="11"/>
        <v>0</v>
      </c>
      <c r="FE34" s="343">
        <f t="shared" si="12"/>
        <v>0</v>
      </c>
      <c r="FF34" s="343">
        <f t="shared" si="13"/>
        <v>0</v>
      </c>
      <c r="FG34" s="343">
        <f t="shared" si="38"/>
        <v>0</v>
      </c>
      <c r="FH34" s="343">
        <f t="shared" si="14"/>
        <v>0</v>
      </c>
      <c r="FI34" s="343">
        <f t="shared" si="15"/>
        <v>0</v>
      </c>
      <c r="FJ34" s="343">
        <f t="shared" si="39"/>
        <v>0</v>
      </c>
      <c r="FK34" s="343">
        <f t="shared" si="16"/>
        <v>0</v>
      </c>
      <c r="FL34" s="343">
        <f t="shared" si="17"/>
        <v>0</v>
      </c>
      <c r="FM34" s="343">
        <f t="shared" si="18"/>
        <v>0</v>
      </c>
      <c r="FN34" s="343">
        <f t="shared" si="19"/>
        <v>0</v>
      </c>
      <c r="FO34" s="343">
        <f t="shared" si="20"/>
        <v>0</v>
      </c>
      <c r="FP34" s="343">
        <f t="shared" si="21"/>
        <v>0</v>
      </c>
      <c r="FQ34" s="343">
        <f t="shared" si="22"/>
        <v>0</v>
      </c>
      <c r="FR34" s="343">
        <f t="shared" si="23"/>
        <v>0</v>
      </c>
      <c r="FS34" s="343">
        <f t="shared" si="24"/>
        <v>0</v>
      </c>
      <c r="FT34" s="343">
        <f t="shared" si="25"/>
        <v>0</v>
      </c>
      <c r="FU34" s="343">
        <f t="shared" si="26"/>
        <v>0</v>
      </c>
      <c r="FV34" s="343">
        <f t="shared" si="40"/>
        <v>0</v>
      </c>
      <c r="FW34" s="343">
        <f t="shared" si="41"/>
        <v>0</v>
      </c>
      <c r="FX34" s="343">
        <f t="shared" si="42"/>
        <v>0</v>
      </c>
      <c r="FY34" s="343">
        <f t="shared" si="43"/>
        <v>0</v>
      </c>
      <c r="FZ34" s="343">
        <f t="shared" si="44"/>
        <v>0</v>
      </c>
      <c r="GA34" s="343">
        <f t="shared" si="45"/>
        <v>0</v>
      </c>
      <c r="GB34" s="343">
        <f t="shared" si="46"/>
        <v>0</v>
      </c>
      <c r="GC34" s="343">
        <f t="shared" si="47"/>
        <v>0</v>
      </c>
      <c r="GD34" s="343">
        <f t="shared" si="48"/>
        <v>0</v>
      </c>
      <c r="GE34" s="343">
        <f t="shared" si="49"/>
        <v>0</v>
      </c>
      <c r="GF34" s="343">
        <f t="shared" si="50"/>
        <v>0</v>
      </c>
      <c r="GG34" s="343">
        <f t="shared" si="51"/>
        <v>0</v>
      </c>
      <c r="GH34" s="343">
        <f t="shared" si="52"/>
        <v>0</v>
      </c>
      <c r="GI34" s="343">
        <f t="shared" si="53"/>
        <v>0</v>
      </c>
      <c r="GK34" s="375">
        <f t="shared" si="54"/>
        <v>0</v>
      </c>
      <c r="GL34" s="375"/>
    </row>
    <row r="35" spans="1:245" s="36" customFormat="1" ht="13.8" thickBot="1" x14ac:dyDescent="0.3">
      <c r="A35" s="138" t="s">
        <v>93</v>
      </c>
      <c r="B35" s="130">
        <f>Da!C53</f>
        <v>0</v>
      </c>
      <c r="C35" s="139"/>
      <c r="D35" s="593"/>
      <c r="E35" s="593"/>
      <c r="F35" s="593"/>
      <c r="G35" s="593"/>
      <c r="H35" s="593"/>
      <c r="I35" s="593"/>
      <c r="J35" s="593"/>
      <c r="K35" s="593"/>
      <c r="L35" s="593"/>
      <c r="M35" s="593"/>
      <c r="N35" s="593"/>
      <c r="O35" s="593"/>
      <c r="P35" s="593"/>
      <c r="Q35" s="594"/>
      <c r="R35" s="493">
        <f t="shared" si="0"/>
        <v>0</v>
      </c>
      <c r="S35" s="597"/>
      <c r="T35" s="593"/>
      <c r="U35" s="593"/>
      <c r="V35" s="593"/>
      <c r="W35" s="593"/>
      <c r="X35" s="593"/>
      <c r="Y35" s="593"/>
      <c r="Z35" s="593"/>
      <c r="AA35" s="593"/>
      <c r="AB35" s="594"/>
      <c r="AC35" s="496">
        <f t="shared" si="27"/>
        <v>0</v>
      </c>
      <c r="AD35" s="597"/>
      <c r="AE35" s="593"/>
      <c r="AF35" s="593"/>
      <c r="AG35" s="593"/>
      <c r="AH35" s="593"/>
      <c r="AI35" s="593"/>
      <c r="AJ35" s="593"/>
      <c r="AK35" s="593"/>
      <c r="AL35" s="593"/>
      <c r="AM35" s="593"/>
      <c r="AN35" s="593"/>
      <c r="AO35" s="593"/>
      <c r="AP35" s="593"/>
      <c r="AQ35" s="593"/>
      <c r="AR35" s="594"/>
      <c r="AS35" s="493">
        <f t="shared" si="28"/>
        <v>0</v>
      </c>
      <c r="AT35" s="597"/>
      <c r="AU35" s="593"/>
      <c r="AV35" s="593"/>
      <c r="AW35" s="593"/>
      <c r="AX35" s="593"/>
      <c r="AY35" s="593"/>
      <c r="AZ35" s="593"/>
      <c r="BA35" s="593"/>
      <c r="BB35" s="593"/>
      <c r="BC35" s="593"/>
      <c r="BD35" s="593"/>
      <c r="BE35" s="593"/>
      <c r="BF35" s="594"/>
      <c r="BG35" s="496">
        <f t="shared" si="29"/>
        <v>0</v>
      </c>
      <c r="BH35" s="597"/>
      <c r="BI35" s="593"/>
      <c r="BJ35" s="593"/>
      <c r="BK35" s="593"/>
      <c r="BL35" s="593"/>
      <c r="BM35" s="593"/>
      <c r="BN35" s="594"/>
      <c r="BO35" s="497">
        <f t="shared" si="30"/>
        <v>0</v>
      </c>
      <c r="BP35" s="615"/>
      <c r="BQ35" s="593"/>
      <c r="BR35" s="593"/>
      <c r="BS35" s="593"/>
      <c r="BT35" s="593"/>
      <c r="BU35" s="593"/>
      <c r="BV35" s="593"/>
      <c r="BW35" s="593"/>
      <c r="BX35" s="593"/>
      <c r="BY35" s="593"/>
      <c r="BZ35" s="593"/>
      <c r="CA35" s="593"/>
      <c r="CB35" s="593"/>
      <c r="CC35" s="616"/>
      <c r="CD35" s="493">
        <f t="shared" si="31"/>
        <v>0</v>
      </c>
      <c r="CE35" s="599"/>
      <c r="CF35" s="600"/>
      <c r="CG35" s="600"/>
      <c r="CH35" s="600"/>
      <c r="CI35" s="600"/>
      <c r="CJ35" s="600"/>
      <c r="CK35" s="600"/>
      <c r="CL35" s="601"/>
      <c r="CM35" s="498">
        <f t="shared" si="32"/>
        <v>0</v>
      </c>
      <c r="CN35" s="615"/>
      <c r="CO35" s="593"/>
      <c r="CP35" s="593"/>
      <c r="CQ35" s="593"/>
      <c r="CR35" s="593"/>
      <c r="CS35" s="593"/>
      <c r="CT35" s="593"/>
      <c r="CU35" s="593"/>
      <c r="CV35" s="593"/>
      <c r="CW35" s="593"/>
      <c r="CX35" s="593"/>
      <c r="CY35" s="593"/>
      <c r="CZ35" s="616"/>
      <c r="DA35" s="499">
        <f t="shared" si="33"/>
        <v>0</v>
      </c>
      <c r="DB35" s="617"/>
      <c r="DC35" s="600"/>
      <c r="DD35" s="600"/>
      <c r="DE35" s="600"/>
      <c r="DF35" s="618"/>
      <c r="DG35" s="500">
        <f t="shared" si="34"/>
        <v>0</v>
      </c>
      <c r="DH35" s="617"/>
      <c r="DI35" s="600"/>
      <c r="DJ35" s="600"/>
      <c r="DK35" s="600"/>
      <c r="DL35" s="600"/>
      <c r="DM35" s="600"/>
      <c r="DN35" s="618"/>
      <c r="DO35" s="501">
        <f t="shared" si="1"/>
        <v>0</v>
      </c>
      <c r="DP35" s="615"/>
      <c r="DQ35" s="593"/>
      <c r="DR35" s="593"/>
      <c r="DS35" s="593"/>
      <c r="DT35" s="593"/>
      <c r="DU35" s="593"/>
      <c r="DV35" s="593"/>
      <c r="DW35" s="616"/>
      <c r="DX35" s="501">
        <f t="shared" si="35"/>
        <v>0</v>
      </c>
      <c r="DY35" s="617"/>
      <c r="DZ35" s="600"/>
      <c r="EA35" s="600"/>
      <c r="EB35" s="600"/>
      <c r="EC35" s="600"/>
      <c r="ED35" s="600"/>
      <c r="EE35" s="600"/>
      <c r="EF35" s="600"/>
      <c r="EG35" s="600"/>
      <c r="EH35" s="618"/>
      <c r="EI35" s="499">
        <f t="shared" si="36"/>
        <v>0</v>
      </c>
      <c r="EJ35" s="615"/>
      <c r="EK35" s="593"/>
      <c r="EL35" s="593"/>
      <c r="EM35" s="593"/>
      <c r="EN35" s="593"/>
      <c r="EO35" s="593"/>
      <c r="EP35" s="593"/>
      <c r="EQ35" s="618"/>
      <c r="ER35" s="502">
        <f t="shared" si="2"/>
        <v>0</v>
      </c>
      <c r="ES35" s="375">
        <f t="shared" si="3"/>
        <v>0</v>
      </c>
      <c r="ET35" s="15"/>
      <c r="EU35" s="15"/>
      <c r="EV35" s="343">
        <f t="shared" si="4"/>
        <v>0</v>
      </c>
      <c r="EW35" s="343">
        <f t="shared" si="5"/>
        <v>0</v>
      </c>
      <c r="EX35" s="343">
        <f t="shared" si="6"/>
        <v>0</v>
      </c>
      <c r="EY35" s="343">
        <f t="shared" si="7"/>
        <v>0</v>
      </c>
      <c r="EZ35" s="343">
        <f t="shared" si="8"/>
        <v>0</v>
      </c>
      <c r="FA35" s="343">
        <f t="shared" si="9"/>
        <v>0</v>
      </c>
      <c r="FB35" s="343">
        <f t="shared" si="37"/>
        <v>0</v>
      </c>
      <c r="FC35" s="343">
        <f t="shared" si="10"/>
        <v>0</v>
      </c>
      <c r="FD35" s="343">
        <f t="shared" si="11"/>
        <v>0</v>
      </c>
      <c r="FE35" s="343">
        <f t="shared" si="12"/>
        <v>0</v>
      </c>
      <c r="FF35" s="343">
        <f t="shared" si="13"/>
        <v>0</v>
      </c>
      <c r="FG35" s="343">
        <f t="shared" si="38"/>
        <v>0</v>
      </c>
      <c r="FH35" s="343">
        <f t="shared" si="14"/>
        <v>0</v>
      </c>
      <c r="FI35" s="343">
        <f t="shared" si="15"/>
        <v>0</v>
      </c>
      <c r="FJ35" s="343">
        <f t="shared" si="39"/>
        <v>0</v>
      </c>
      <c r="FK35" s="343">
        <f t="shared" si="16"/>
        <v>0</v>
      </c>
      <c r="FL35" s="343">
        <f t="shared" si="17"/>
        <v>0</v>
      </c>
      <c r="FM35" s="343">
        <f t="shared" si="18"/>
        <v>0</v>
      </c>
      <c r="FN35" s="343">
        <f t="shared" si="19"/>
        <v>0</v>
      </c>
      <c r="FO35" s="343">
        <f t="shared" si="20"/>
        <v>0</v>
      </c>
      <c r="FP35" s="343">
        <f t="shared" si="21"/>
        <v>0</v>
      </c>
      <c r="FQ35" s="343">
        <f t="shared" si="22"/>
        <v>0</v>
      </c>
      <c r="FR35" s="343">
        <f t="shared" si="23"/>
        <v>0</v>
      </c>
      <c r="FS35" s="343">
        <f t="shared" si="24"/>
        <v>0</v>
      </c>
      <c r="FT35" s="343">
        <f t="shared" si="25"/>
        <v>0</v>
      </c>
      <c r="FU35" s="343">
        <f t="shared" si="26"/>
        <v>0</v>
      </c>
      <c r="FV35" s="343">
        <f t="shared" si="40"/>
        <v>0</v>
      </c>
      <c r="FW35" s="343">
        <f t="shared" si="41"/>
        <v>0</v>
      </c>
      <c r="FX35" s="343">
        <f t="shared" si="42"/>
        <v>0</v>
      </c>
      <c r="FY35" s="343">
        <f t="shared" si="43"/>
        <v>0</v>
      </c>
      <c r="FZ35" s="343">
        <f t="shared" si="44"/>
        <v>0</v>
      </c>
      <c r="GA35" s="343">
        <f t="shared" si="45"/>
        <v>0</v>
      </c>
      <c r="GB35" s="343">
        <f t="shared" si="46"/>
        <v>0</v>
      </c>
      <c r="GC35" s="343">
        <f t="shared" si="47"/>
        <v>0</v>
      </c>
      <c r="GD35" s="343">
        <f t="shared" si="48"/>
        <v>0</v>
      </c>
      <c r="GE35" s="343">
        <f t="shared" si="49"/>
        <v>0</v>
      </c>
      <c r="GF35" s="343">
        <f t="shared" si="50"/>
        <v>0</v>
      </c>
      <c r="GG35" s="343">
        <f t="shared" si="51"/>
        <v>0</v>
      </c>
      <c r="GH35" s="343">
        <f t="shared" si="52"/>
        <v>0</v>
      </c>
      <c r="GI35" s="343">
        <f t="shared" si="53"/>
        <v>0</v>
      </c>
      <c r="GJ35" s="231"/>
      <c r="GK35" s="375">
        <f t="shared" si="54"/>
        <v>0</v>
      </c>
      <c r="GL35" s="513"/>
      <c r="GM35" s="231"/>
      <c r="GN35" s="231"/>
      <c r="GO35" s="231"/>
      <c r="GP35" s="231"/>
      <c r="GQ35" s="231"/>
      <c r="GR35" s="231"/>
      <c r="GS35" s="231"/>
      <c r="GT35" s="231"/>
      <c r="GU35" s="231"/>
      <c r="GV35" s="231"/>
      <c r="GW35" s="231"/>
      <c r="GX35" s="231"/>
      <c r="GY35" s="231"/>
      <c r="GZ35" s="231"/>
      <c r="HA35" s="231"/>
      <c r="HB35" s="231"/>
      <c r="HC35" s="231"/>
      <c r="HD35" s="231"/>
      <c r="HE35" s="231"/>
      <c r="HF35" s="231"/>
      <c r="HG35" s="231"/>
      <c r="HH35" s="231"/>
      <c r="HI35" s="231"/>
      <c r="HJ35" s="231"/>
      <c r="HK35" s="231"/>
      <c r="HL35" s="231"/>
      <c r="HM35" s="231"/>
      <c r="HN35" s="231"/>
      <c r="HO35" s="231"/>
      <c r="HP35" s="231"/>
      <c r="HQ35" s="231"/>
      <c r="HR35" s="231"/>
      <c r="HS35" s="231"/>
      <c r="HT35" s="231"/>
      <c r="HU35" s="231"/>
      <c r="HV35" s="231"/>
      <c r="HW35" s="231"/>
      <c r="HX35" s="231"/>
      <c r="HY35" s="231"/>
      <c r="HZ35" s="231"/>
      <c r="IA35" s="231"/>
      <c r="IB35" s="231"/>
      <c r="IC35" s="231"/>
      <c r="ID35" s="231"/>
      <c r="IE35" s="231"/>
      <c r="IF35" s="231"/>
      <c r="IG35" s="231"/>
      <c r="IH35" s="231"/>
      <c r="II35" s="231"/>
      <c r="IJ35" s="231"/>
      <c r="IK35" s="231"/>
    </row>
    <row r="36" spans="1:245" s="327" customFormat="1" x14ac:dyDescent="0.25">
      <c r="D36" s="327">
        <f>SUM(D4:D35)</f>
        <v>0</v>
      </c>
      <c r="E36" s="327">
        <f t="shared" ref="E36:DX36" si="55">SUM(E4:E35)</f>
        <v>0</v>
      </c>
      <c r="F36" s="327">
        <f t="shared" si="55"/>
        <v>0</v>
      </c>
      <c r="G36" s="327">
        <f t="shared" si="55"/>
        <v>0</v>
      </c>
      <c r="H36" s="327">
        <f t="shared" si="55"/>
        <v>0</v>
      </c>
      <c r="I36" s="327">
        <f t="shared" ref="I36:Q36" si="56">SUM(I4:I35)</f>
        <v>0</v>
      </c>
      <c r="J36" s="327">
        <f t="shared" si="56"/>
        <v>0</v>
      </c>
      <c r="K36" s="327">
        <f t="shared" si="56"/>
        <v>0</v>
      </c>
      <c r="L36" s="327">
        <f t="shared" si="56"/>
        <v>0</v>
      </c>
      <c r="M36" s="327">
        <f t="shared" si="56"/>
        <v>0</v>
      </c>
      <c r="N36" s="327">
        <f t="shared" si="56"/>
        <v>0</v>
      </c>
      <c r="O36" s="327">
        <f t="shared" si="56"/>
        <v>0</v>
      </c>
      <c r="P36" s="327">
        <f t="shared" si="56"/>
        <v>0</v>
      </c>
      <c r="Q36" s="327">
        <f t="shared" si="56"/>
        <v>0</v>
      </c>
      <c r="R36" s="328">
        <f t="shared" si="55"/>
        <v>0</v>
      </c>
      <c r="S36" s="327">
        <f>SUM(S4:S35)</f>
        <v>0</v>
      </c>
      <c r="T36" s="327">
        <f t="shared" ref="T36:AC36" si="57">SUM(T4:T35)</f>
        <v>0</v>
      </c>
      <c r="U36" s="327">
        <f t="shared" si="57"/>
        <v>0</v>
      </c>
      <c r="V36" s="327">
        <f t="shared" si="57"/>
        <v>0</v>
      </c>
      <c r="W36" s="327">
        <f t="shared" si="57"/>
        <v>0</v>
      </c>
      <c r="X36" s="327">
        <f t="shared" si="57"/>
        <v>0</v>
      </c>
      <c r="Y36" s="327">
        <f t="shared" si="57"/>
        <v>0</v>
      </c>
      <c r="Z36" s="327">
        <f t="shared" si="57"/>
        <v>0</v>
      </c>
      <c r="AA36" s="327">
        <f t="shared" si="57"/>
        <v>0</v>
      </c>
      <c r="AB36" s="327">
        <f t="shared" si="57"/>
        <v>0</v>
      </c>
      <c r="AC36" s="328">
        <f t="shared" si="57"/>
        <v>0</v>
      </c>
      <c r="AD36" s="327">
        <f t="shared" ref="AD36:AF36" si="58">SUM(AD4:AD35)</f>
        <v>0</v>
      </c>
      <c r="AE36" s="327">
        <f t="shared" si="58"/>
        <v>0</v>
      </c>
      <c r="AF36" s="327">
        <f t="shared" si="58"/>
        <v>0</v>
      </c>
      <c r="AG36" s="327">
        <f>SUM(AG4:AG35)</f>
        <v>0</v>
      </c>
      <c r="AH36" s="327">
        <f>SUM(AH4:AH35)</f>
        <v>0</v>
      </c>
      <c r="AI36" s="327">
        <f>SUM(AI4:AI35)</f>
        <v>0</v>
      </c>
      <c r="AJ36" s="327">
        <f t="shared" ref="AJ36:AR36" si="59">SUM(AJ4:AJ35)</f>
        <v>0</v>
      </c>
      <c r="AK36" s="327">
        <f t="shared" si="59"/>
        <v>0</v>
      </c>
      <c r="AL36" s="327">
        <f t="shared" si="59"/>
        <v>0</v>
      </c>
      <c r="AM36" s="327">
        <f t="shared" si="59"/>
        <v>0</v>
      </c>
      <c r="AN36" s="327">
        <f t="shared" si="59"/>
        <v>0</v>
      </c>
      <c r="AO36" s="327">
        <f t="shared" si="59"/>
        <v>0</v>
      </c>
      <c r="AP36" s="327">
        <f t="shared" si="59"/>
        <v>0</v>
      </c>
      <c r="AQ36" s="327">
        <f t="shared" si="59"/>
        <v>0</v>
      </c>
      <c r="AR36" s="327">
        <f t="shared" si="59"/>
        <v>0</v>
      </c>
      <c r="AS36" s="328">
        <f t="shared" si="55"/>
        <v>0</v>
      </c>
      <c r="AT36" s="327">
        <f t="shared" si="55"/>
        <v>0</v>
      </c>
      <c r="AU36" s="327">
        <f t="shared" si="55"/>
        <v>0</v>
      </c>
      <c r="AV36" s="327">
        <f t="shared" si="55"/>
        <v>0</v>
      </c>
      <c r="AW36" s="327">
        <f t="shared" si="55"/>
        <v>0</v>
      </c>
      <c r="AX36" s="327">
        <f t="shared" ref="AX36:BF36" si="60">SUM(AX4:AX35)</f>
        <v>0</v>
      </c>
      <c r="AY36" s="327">
        <f t="shared" si="60"/>
        <v>0</v>
      </c>
      <c r="AZ36" s="327">
        <f t="shared" si="60"/>
        <v>0</v>
      </c>
      <c r="BA36" s="327">
        <f t="shared" si="60"/>
        <v>0</v>
      </c>
      <c r="BB36" s="327">
        <f t="shared" si="60"/>
        <v>0</v>
      </c>
      <c r="BC36" s="327">
        <f t="shared" si="60"/>
        <v>0</v>
      </c>
      <c r="BD36" s="327">
        <f t="shared" si="60"/>
        <v>0</v>
      </c>
      <c r="BE36" s="327">
        <f t="shared" si="60"/>
        <v>0</v>
      </c>
      <c r="BF36" s="327">
        <f t="shared" si="60"/>
        <v>0</v>
      </c>
      <c r="BG36" s="328">
        <f t="shared" si="55"/>
        <v>0</v>
      </c>
      <c r="BH36" s="327">
        <f t="shared" ref="BH36:BO36" si="61">SUM(BH4:BH35)</f>
        <v>0</v>
      </c>
      <c r="BI36" s="327">
        <f t="shared" si="61"/>
        <v>0</v>
      </c>
      <c r="BJ36" s="327">
        <f t="shared" si="61"/>
        <v>0</v>
      </c>
      <c r="BK36" s="327">
        <f t="shared" si="61"/>
        <v>0</v>
      </c>
      <c r="BL36" s="327">
        <f t="shared" si="61"/>
        <v>0</v>
      </c>
      <c r="BM36" s="327">
        <f t="shared" si="61"/>
        <v>0</v>
      </c>
      <c r="BN36" s="327">
        <f t="shared" si="61"/>
        <v>0</v>
      </c>
      <c r="BO36" s="328">
        <f t="shared" si="61"/>
        <v>0</v>
      </c>
      <c r="BP36" s="327">
        <f t="shared" si="55"/>
        <v>0</v>
      </c>
      <c r="BQ36" s="327">
        <f t="shared" si="55"/>
        <v>0</v>
      </c>
      <c r="BR36" s="327">
        <f t="shared" si="55"/>
        <v>0</v>
      </c>
      <c r="BS36" s="327">
        <f t="shared" si="55"/>
        <v>0</v>
      </c>
      <c r="BT36" s="327">
        <f t="shared" si="55"/>
        <v>0</v>
      </c>
      <c r="BU36" s="327">
        <f t="shared" si="55"/>
        <v>0</v>
      </c>
      <c r="BV36" s="327">
        <f t="shared" si="55"/>
        <v>0</v>
      </c>
      <c r="BW36" s="327">
        <f t="shared" si="55"/>
        <v>0</v>
      </c>
      <c r="BX36" s="327">
        <f t="shared" si="55"/>
        <v>0</v>
      </c>
      <c r="BY36" s="327">
        <f t="shared" si="55"/>
        <v>0</v>
      </c>
      <c r="BZ36" s="327">
        <f t="shared" si="55"/>
        <v>0</v>
      </c>
      <c r="CA36" s="327">
        <f t="shared" si="55"/>
        <v>0</v>
      </c>
      <c r="CB36" s="327">
        <f t="shared" si="55"/>
        <v>0</v>
      </c>
      <c r="CC36" s="327">
        <f t="shared" si="55"/>
        <v>0</v>
      </c>
      <c r="CD36" s="328">
        <f t="shared" si="55"/>
        <v>0</v>
      </c>
      <c r="CE36" s="327">
        <f t="shared" ref="CE36:CL36" si="62">SUM(CE4:CE35)</f>
        <v>0</v>
      </c>
      <c r="CF36" s="327">
        <f t="shared" si="62"/>
        <v>0</v>
      </c>
      <c r="CG36" s="327">
        <f t="shared" si="62"/>
        <v>0</v>
      </c>
      <c r="CH36" s="327">
        <f t="shared" si="62"/>
        <v>0</v>
      </c>
      <c r="CI36" s="327">
        <f t="shared" si="62"/>
        <v>0</v>
      </c>
      <c r="CJ36" s="327">
        <f t="shared" si="62"/>
        <v>0</v>
      </c>
      <c r="CK36" s="327">
        <f t="shared" si="62"/>
        <v>0</v>
      </c>
      <c r="CL36" s="327">
        <f t="shared" si="62"/>
        <v>0</v>
      </c>
      <c r="CM36" s="328">
        <f>SUM(CM4:CM35)</f>
        <v>0</v>
      </c>
      <c r="CN36" s="327">
        <f t="shared" si="55"/>
        <v>0</v>
      </c>
      <c r="CO36" s="327">
        <f t="shared" si="55"/>
        <v>0</v>
      </c>
      <c r="CP36" s="327">
        <f t="shared" si="55"/>
        <v>0</v>
      </c>
      <c r="CQ36" s="327">
        <f t="shared" si="55"/>
        <v>0</v>
      </c>
      <c r="CR36" s="327">
        <f t="shared" si="55"/>
        <v>0</v>
      </c>
      <c r="CS36" s="327">
        <f t="shared" si="55"/>
        <v>0</v>
      </c>
      <c r="CT36" s="327">
        <f t="shared" si="55"/>
        <v>0</v>
      </c>
      <c r="CU36" s="327">
        <f t="shared" si="55"/>
        <v>0</v>
      </c>
      <c r="CV36" s="327">
        <f t="shared" si="55"/>
        <v>0</v>
      </c>
      <c r="CW36" s="327">
        <f t="shared" si="55"/>
        <v>0</v>
      </c>
      <c r="CX36" s="327">
        <f t="shared" si="55"/>
        <v>0</v>
      </c>
      <c r="CY36" s="327">
        <f t="shared" si="55"/>
        <v>0</v>
      </c>
      <c r="CZ36" s="327">
        <f t="shared" si="55"/>
        <v>0</v>
      </c>
      <c r="DA36" s="328">
        <f t="shared" si="55"/>
        <v>0</v>
      </c>
      <c r="DB36" s="327">
        <f t="shared" si="55"/>
        <v>0</v>
      </c>
      <c r="DC36" s="327">
        <f t="shared" si="55"/>
        <v>0</v>
      </c>
      <c r="DD36" s="327">
        <f t="shared" si="55"/>
        <v>0</v>
      </c>
      <c r="DE36" s="327">
        <f t="shared" si="55"/>
        <v>0</v>
      </c>
      <c r="DF36" s="327">
        <f t="shared" si="55"/>
        <v>0</v>
      </c>
      <c r="DG36" s="328">
        <f t="shared" si="55"/>
        <v>0</v>
      </c>
      <c r="DH36" s="327">
        <f t="shared" si="55"/>
        <v>0</v>
      </c>
      <c r="DI36" s="327">
        <f t="shared" si="55"/>
        <v>0</v>
      </c>
      <c r="DJ36" s="327">
        <f t="shared" si="55"/>
        <v>0</v>
      </c>
      <c r="DK36" s="327">
        <f t="shared" si="55"/>
        <v>0</v>
      </c>
      <c r="DL36" s="327">
        <f t="shared" si="55"/>
        <v>0</v>
      </c>
      <c r="DM36" s="327">
        <f t="shared" si="55"/>
        <v>0</v>
      </c>
      <c r="DN36" s="327">
        <f t="shared" si="55"/>
        <v>0</v>
      </c>
      <c r="DO36" s="328">
        <f t="shared" si="55"/>
        <v>0</v>
      </c>
      <c r="DP36" s="327">
        <f>SUM(DP4:DP35)</f>
        <v>0</v>
      </c>
      <c r="DQ36" s="327">
        <f t="shared" si="55"/>
        <v>0</v>
      </c>
      <c r="DR36" s="327">
        <f t="shared" si="55"/>
        <v>0</v>
      </c>
      <c r="DS36" s="327">
        <f t="shared" si="55"/>
        <v>0</v>
      </c>
      <c r="DT36" s="327">
        <f t="shared" si="55"/>
        <v>0</v>
      </c>
      <c r="DU36" s="327">
        <f t="shared" si="55"/>
        <v>0</v>
      </c>
      <c r="DV36" s="327">
        <f t="shared" si="55"/>
        <v>0</v>
      </c>
      <c r="DW36" s="327">
        <f t="shared" si="55"/>
        <v>0</v>
      </c>
      <c r="DX36" s="329">
        <f t="shared" si="55"/>
        <v>0</v>
      </c>
      <c r="DY36" s="327">
        <f>SUM(DY4:DY35)</f>
        <v>0</v>
      </c>
      <c r="DZ36" s="327">
        <f>SUM(DZ4:DZ35)</f>
        <v>0</v>
      </c>
      <c r="EA36" s="327">
        <f t="shared" ref="EA36:EI36" si="63">SUM(EA4:EA35)</f>
        <v>0</v>
      </c>
      <c r="EB36" s="327">
        <f t="shared" si="63"/>
        <v>0</v>
      </c>
      <c r="EC36" s="327">
        <f t="shared" si="63"/>
        <v>0</v>
      </c>
      <c r="ED36" s="327">
        <f t="shared" si="63"/>
        <v>0</v>
      </c>
      <c r="EE36" s="327">
        <f>SUM(EE4:EE35)</f>
        <v>0</v>
      </c>
      <c r="EF36" s="327">
        <f>SUM(EF4:EF35)</f>
        <v>0</v>
      </c>
      <c r="EG36" s="327">
        <f>SUM(EG4:EG35)</f>
        <v>0</v>
      </c>
      <c r="EH36" s="327">
        <f>SUM(EH4:EH35)</f>
        <v>0</v>
      </c>
      <c r="EI36" s="330">
        <f t="shared" si="63"/>
        <v>0</v>
      </c>
      <c r="EJ36" s="327">
        <f t="shared" ref="EJ36:ER36" si="64">SUM(EJ4:EJ35)</f>
        <v>0</v>
      </c>
      <c r="EK36" s="327">
        <f t="shared" si="64"/>
        <v>0</v>
      </c>
      <c r="EL36" s="327">
        <f t="shared" si="64"/>
        <v>0</v>
      </c>
      <c r="EM36" s="327">
        <f t="shared" si="64"/>
        <v>0</v>
      </c>
      <c r="EN36" s="327">
        <f t="shared" si="64"/>
        <v>0</v>
      </c>
      <c r="EO36" s="327">
        <f t="shared" si="64"/>
        <v>0</v>
      </c>
      <c r="EP36" s="327">
        <f t="shared" si="64"/>
        <v>0</v>
      </c>
      <c r="EQ36" s="327">
        <f t="shared" si="64"/>
        <v>0</v>
      </c>
      <c r="ER36" s="328">
        <f t="shared" si="64"/>
        <v>0</v>
      </c>
      <c r="ES36" s="184"/>
      <c r="ET36" s="184"/>
      <c r="EU36" s="184"/>
      <c r="EV36" s="331">
        <f>SUM(EV4:EV35)/EV3</f>
        <v>0</v>
      </c>
      <c r="EW36" s="331">
        <f t="shared" ref="EW36:GI36" si="65">SUM(EW4:EW35)/EW3</f>
        <v>0</v>
      </c>
      <c r="EX36" s="331">
        <f t="shared" si="65"/>
        <v>0</v>
      </c>
      <c r="EY36" s="331">
        <f t="shared" si="65"/>
        <v>0</v>
      </c>
      <c r="EZ36" s="331">
        <f t="shared" si="65"/>
        <v>0</v>
      </c>
      <c r="FA36" s="331">
        <f t="shared" si="65"/>
        <v>0</v>
      </c>
      <c r="FB36" s="331">
        <f t="shared" si="65"/>
        <v>0</v>
      </c>
      <c r="FC36" s="331">
        <f t="shared" si="65"/>
        <v>0</v>
      </c>
      <c r="FD36" s="331">
        <f t="shared" si="65"/>
        <v>0</v>
      </c>
      <c r="FE36" s="331">
        <f t="shared" si="65"/>
        <v>0</v>
      </c>
      <c r="FF36" s="331">
        <f t="shared" si="65"/>
        <v>0</v>
      </c>
      <c r="FG36" s="331">
        <f t="shared" si="65"/>
        <v>0</v>
      </c>
      <c r="FH36" s="331">
        <f t="shared" si="65"/>
        <v>0</v>
      </c>
      <c r="FI36" s="331">
        <f t="shared" si="65"/>
        <v>0</v>
      </c>
      <c r="FJ36" s="331">
        <f t="shared" si="65"/>
        <v>0</v>
      </c>
      <c r="FK36" s="331">
        <f t="shared" si="65"/>
        <v>0</v>
      </c>
      <c r="FL36" s="331">
        <f t="shared" si="65"/>
        <v>0</v>
      </c>
      <c r="FM36" s="331">
        <f t="shared" si="65"/>
        <v>0</v>
      </c>
      <c r="FN36" s="331">
        <f t="shared" si="65"/>
        <v>0</v>
      </c>
      <c r="FO36" s="331">
        <f t="shared" si="65"/>
        <v>0</v>
      </c>
      <c r="FP36" s="331">
        <f t="shared" si="65"/>
        <v>0</v>
      </c>
      <c r="FQ36" s="331">
        <f t="shared" si="65"/>
        <v>0</v>
      </c>
      <c r="FR36" s="331">
        <f t="shared" si="65"/>
        <v>0</v>
      </c>
      <c r="FS36" s="331">
        <f t="shared" si="65"/>
        <v>0</v>
      </c>
      <c r="FT36" s="331">
        <f t="shared" si="65"/>
        <v>0</v>
      </c>
      <c r="FU36" s="331">
        <f t="shared" si="65"/>
        <v>0</v>
      </c>
      <c r="FV36" s="331">
        <f t="shared" si="65"/>
        <v>0</v>
      </c>
      <c r="FW36" s="331">
        <f t="shared" si="65"/>
        <v>0</v>
      </c>
      <c r="FX36" s="331">
        <f t="shared" si="65"/>
        <v>0</v>
      </c>
      <c r="FY36" s="331">
        <f>SUM(FY4:FY35)/FY3</f>
        <v>0</v>
      </c>
      <c r="FZ36" s="331">
        <f>SUM(FZ4:FZ35)/FZ3</f>
        <v>0</v>
      </c>
      <c r="GA36" s="331">
        <f t="shared" si="65"/>
        <v>0</v>
      </c>
      <c r="GB36" s="331">
        <f t="shared" si="65"/>
        <v>0</v>
      </c>
      <c r="GC36" s="331">
        <f t="shared" si="65"/>
        <v>0</v>
      </c>
      <c r="GD36" s="331">
        <f t="shared" si="65"/>
        <v>0</v>
      </c>
      <c r="GE36" s="331">
        <f t="shared" si="65"/>
        <v>0</v>
      </c>
      <c r="GF36" s="331">
        <f t="shared" si="65"/>
        <v>0</v>
      </c>
      <c r="GG36" s="331">
        <f t="shared" si="65"/>
        <v>0</v>
      </c>
      <c r="GH36" s="331">
        <f t="shared" si="65"/>
        <v>0</v>
      </c>
      <c r="GI36" s="331">
        <f t="shared" si="65"/>
        <v>0</v>
      </c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</row>
    <row r="37" spans="1:245" s="38" customFormat="1" ht="10.199999999999999" x14ac:dyDescent="0.2">
      <c r="B37" s="131" t="s">
        <v>137</v>
      </c>
      <c r="D37" s="34" t="e">
        <f t="shared" ref="D37:Q37" si="66">D36/$B$40</f>
        <v>#DIV/0!</v>
      </c>
      <c r="E37" s="34" t="e">
        <f t="shared" si="66"/>
        <v>#DIV/0!</v>
      </c>
      <c r="F37" s="34" t="e">
        <f t="shared" si="66"/>
        <v>#DIV/0!</v>
      </c>
      <c r="G37" s="34" t="e">
        <f t="shared" si="66"/>
        <v>#DIV/0!</v>
      </c>
      <c r="H37" s="34" t="e">
        <f t="shared" si="66"/>
        <v>#DIV/0!</v>
      </c>
      <c r="I37" s="34" t="e">
        <f t="shared" si="66"/>
        <v>#DIV/0!</v>
      </c>
      <c r="J37" s="34" t="e">
        <f t="shared" si="66"/>
        <v>#DIV/0!</v>
      </c>
      <c r="K37" s="34" t="e">
        <f t="shared" si="66"/>
        <v>#DIV/0!</v>
      </c>
      <c r="L37" s="34" t="e">
        <f t="shared" si="66"/>
        <v>#DIV/0!</v>
      </c>
      <c r="M37" s="34" t="e">
        <f t="shared" si="66"/>
        <v>#DIV/0!</v>
      </c>
      <c r="N37" s="34" t="e">
        <f t="shared" si="66"/>
        <v>#DIV/0!</v>
      </c>
      <c r="O37" s="34" t="e">
        <f t="shared" si="66"/>
        <v>#DIV/0!</v>
      </c>
      <c r="P37" s="34" t="e">
        <f t="shared" si="66"/>
        <v>#DIV/0!</v>
      </c>
      <c r="Q37" s="34" t="e">
        <f t="shared" si="66"/>
        <v>#DIV/0!</v>
      </c>
      <c r="R37" s="34" t="e">
        <f>R36/($B$40*Profile!C57)</f>
        <v>#DIV/0!</v>
      </c>
      <c r="S37" s="34" t="e">
        <f t="shared" ref="S37:AB37" si="67">S36/$B$40</f>
        <v>#DIV/0!</v>
      </c>
      <c r="T37" s="34" t="e">
        <f t="shared" si="67"/>
        <v>#DIV/0!</v>
      </c>
      <c r="U37" s="34" t="e">
        <f t="shared" si="67"/>
        <v>#DIV/0!</v>
      </c>
      <c r="V37" s="34" t="e">
        <f t="shared" si="67"/>
        <v>#DIV/0!</v>
      </c>
      <c r="W37" s="34" t="e">
        <f t="shared" si="67"/>
        <v>#DIV/0!</v>
      </c>
      <c r="X37" s="34" t="e">
        <f t="shared" si="67"/>
        <v>#DIV/0!</v>
      </c>
      <c r="Y37" s="34" t="e">
        <f t="shared" si="67"/>
        <v>#DIV/0!</v>
      </c>
      <c r="Z37" s="34" t="e">
        <f t="shared" si="67"/>
        <v>#DIV/0!</v>
      </c>
      <c r="AA37" s="34" t="e">
        <f t="shared" si="67"/>
        <v>#DIV/0!</v>
      </c>
      <c r="AB37" s="34" t="e">
        <f t="shared" si="67"/>
        <v>#DIV/0!</v>
      </c>
      <c r="AC37" s="34" t="e">
        <f>AC36/($B$40*Profile!C58)</f>
        <v>#DIV/0!</v>
      </c>
      <c r="AD37" s="34" t="e">
        <f t="shared" ref="AD37:AR37" si="68">AD36/$B$40</f>
        <v>#DIV/0!</v>
      </c>
      <c r="AE37" s="34" t="e">
        <f t="shared" si="68"/>
        <v>#DIV/0!</v>
      </c>
      <c r="AF37" s="34" t="e">
        <f t="shared" si="68"/>
        <v>#DIV/0!</v>
      </c>
      <c r="AG37" s="34" t="e">
        <f t="shared" si="68"/>
        <v>#DIV/0!</v>
      </c>
      <c r="AH37" s="34" t="e">
        <f t="shared" si="68"/>
        <v>#DIV/0!</v>
      </c>
      <c r="AI37" s="34" t="e">
        <f t="shared" si="68"/>
        <v>#DIV/0!</v>
      </c>
      <c r="AJ37" s="34" t="e">
        <f t="shared" si="68"/>
        <v>#DIV/0!</v>
      </c>
      <c r="AK37" s="34" t="e">
        <f t="shared" si="68"/>
        <v>#DIV/0!</v>
      </c>
      <c r="AL37" s="34" t="e">
        <f t="shared" si="68"/>
        <v>#DIV/0!</v>
      </c>
      <c r="AM37" s="34" t="e">
        <f t="shared" si="68"/>
        <v>#DIV/0!</v>
      </c>
      <c r="AN37" s="34" t="e">
        <f t="shared" si="68"/>
        <v>#DIV/0!</v>
      </c>
      <c r="AO37" s="34" t="e">
        <f t="shared" si="68"/>
        <v>#DIV/0!</v>
      </c>
      <c r="AP37" s="34" t="e">
        <f t="shared" si="68"/>
        <v>#DIV/0!</v>
      </c>
      <c r="AQ37" s="34" t="e">
        <f t="shared" si="68"/>
        <v>#DIV/0!</v>
      </c>
      <c r="AR37" s="34" t="e">
        <f t="shared" si="68"/>
        <v>#DIV/0!</v>
      </c>
      <c r="AS37" s="34" t="e">
        <f>AS36/($B$40*Profile!C59)</f>
        <v>#DIV/0!</v>
      </c>
      <c r="AT37" s="34" t="e">
        <f t="shared" ref="AT37:BF37" si="69">AT36/$B$40</f>
        <v>#DIV/0!</v>
      </c>
      <c r="AU37" s="34" t="e">
        <f t="shared" si="69"/>
        <v>#DIV/0!</v>
      </c>
      <c r="AV37" s="34" t="e">
        <f t="shared" si="69"/>
        <v>#DIV/0!</v>
      </c>
      <c r="AW37" s="34" t="e">
        <f t="shared" si="69"/>
        <v>#DIV/0!</v>
      </c>
      <c r="AX37" s="34" t="e">
        <f t="shared" si="69"/>
        <v>#DIV/0!</v>
      </c>
      <c r="AY37" s="34" t="e">
        <f t="shared" si="69"/>
        <v>#DIV/0!</v>
      </c>
      <c r="AZ37" s="34" t="e">
        <f t="shared" si="69"/>
        <v>#DIV/0!</v>
      </c>
      <c r="BA37" s="34" t="e">
        <f t="shared" si="69"/>
        <v>#DIV/0!</v>
      </c>
      <c r="BB37" s="34" t="e">
        <f t="shared" si="69"/>
        <v>#DIV/0!</v>
      </c>
      <c r="BC37" s="34" t="e">
        <f t="shared" si="69"/>
        <v>#DIV/0!</v>
      </c>
      <c r="BD37" s="34" t="e">
        <f t="shared" si="69"/>
        <v>#DIV/0!</v>
      </c>
      <c r="BE37" s="34" t="e">
        <f t="shared" si="69"/>
        <v>#DIV/0!</v>
      </c>
      <c r="BF37" s="34" t="e">
        <f t="shared" si="69"/>
        <v>#DIV/0!</v>
      </c>
      <c r="BG37" s="34" t="e">
        <f>BG36/($B$40*Profile!C60)</f>
        <v>#DIV/0!</v>
      </c>
      <c r="BH37" s="34" t="e">
        <f t="shared" ref="BH37:BN37" si="70">BH36/$B$40</f>
        <v>#DIV/0!</v>
      </c>
      <c r="BI37" s="34" t="e">
        <f t="shared" si="70"/>
        <v>#DIV/0!</v>
      </c>
      <c r="BJ37" s="34" t="e">
        <f t="shared" si="70"/>
        <v>#DIV/0!</v>
      </c>
      <c r="BK37" s="34" t="e">
        <f t="shared" si="70"/>
        <v>#DIV/0!</v>
      </c>
      <c r="BL37" s="34" t="e">
        <f t="shared" si="70"/>
        <v>#DIV/0!</v>
      </c>
      <c r="BM37" s="34" t="e">
        <f t="shared" si="70"/>
        <v>#DIV/0!</v>
      </c>
      <c r="BN37" s="34" t="e">
        <f t="shared" si="70"/>
        <v>#DIV/0!</v>
      </c>
      <c r="BO37" s="34" t="e">
        <f>BO36/($B$40*Profile!C61)</f>
        <v>#DIV/0!</v>
      </c>
      <c r="BP37" s="34" t="e">
        <f t="shared" ref="BP37:CC37" si="71">BP36/$B$40</f>
        <v>#DIV/0!</v>
      </c>
      <c r="BQ37" s="34" t="e">
        <f t="shared" si="71"/>
        <v>#DIV/0!</v>
      </c>
      <c r="BR37" s="34" t="e">
        <f t="shared" si="71"/>
        <v>#DIV/0!</v>
      </c>
      <c r="BS37" s="34" t="e">
        <f t="shared" si="71"/>
        <v>#DIV/0!</v>
      </c>
      <c r="BT37" s="34" t="e">
        <f t="shared" si="71"/>
        <v>#DIV/0!</v>
      </c>
      <c r="BU37" s="34" t="e">
        <f t="shared" si="71"/>
        <v>#DIV/0!</v>
      </c>
      <c r="BV37" s="34" t="e">
        <f t="shared" si="71"/>
        <v>#DIV/0!</v>
      </c>
      <c r="BW37" s="34" t="e">
        <f t="shared" si="71"/>
        <v>#DIV/0!</v>
      </c>
      <c r="BX37" s="34" t="e">
        <f t="shared" si="71"/>
        <v>#DIV/0!</v>
      </c>
      <c r="BY37" s="34" t="e">
        <f t="shared" si="71"/>
        <v>#DIV/0!</v>
      </c>
      <c r="BZ37" s="34" t="e">
        <f t="shared" si="71"/>
        <v>#DIV/0!</v>
      </c>
      <c r="CA37" s="34" t="e">
        <f t="shared" si="71"/>
        <v>#DIV/0!</v>
      </c>
      <c r="CB37" s="34" t="e">
        <f t="shared" si="71"/>
        <v>#DIV/0!</v>
      </c>
      <c r="CC37" s="34" t="e">
        <f t="shared" si="71"/>
        <v>#DIV/0!</v>
      </c>
      <c r="CD37" s="34" t="e">
        <f>CD36/($B$40*Profile!C62)</f>
        <v>#DIV/0!</v>
      </c>
      <c r="CE37" s="34" t="e">
        <f t="shared" ref="CE37:CL37" si="72">CE36/$B$40</f>
        <v>#DIV/0!</v>
      </c>
      <c r="CF37" s="34" t="e">
        <f t="shared" si="72"/>
        <v>#DIV/0!</v>
      </c>
      <c r="CG37" s="34" t="e">
        <f t="shared" si="72"/>
        <v>#DIV/0!</v>
      </c>
      <c r="CH37" s="34" t="e">
        <f t="shared" si="72"/>
        <v>#DIV/0!</v>
      </c>
      <c r="CI37" s="34" t="e">
        <f t="shared" si="72"/>
        <v>#DIV/0!</v>
      </c>
      <c r="CJ37" s="34" t="e">
        <f t="shared" si="72"/>
        <v>#DIV/0!</v>
      </c>
      <c r="CK37" s="34" t="e">
        <f t="shared" si="72"/>
        <v>#DIV/0!</v>
      </c>
      <c r="CL37" s="34" t="e">
        <f t="shared" si="72"/>
        <v>#DIV/0!</v>
      </c>
      <c r="CM37" s="34" t="e">
        <f>CM36/($B$40*Profile!C63)</f>
        <v>#DIV/0!</v>
      </c>
      <c r="CN37" s="34" t="e">
        <f t="shared" ref="CN37:CZ37" si="73">CN36/$B$40</f>
        <v>#DIV/0!</v>
      </c>
      <c r="CO37" s="34" t="e">
        <f t="shared" si="73"/>
        <v>#DIV/0!</v>
      </c>
      <c r="CP37" s="34" t="e">
        <f t="shared" si="73"/>
        <v>#DIV/0!</v>
      </c>
      <c r="CQ37" s="34" t="e">
        <f t="shared" si="73"/>
        <v>#DIV/0!</v>
      </c>
      <c r="CR37" s="34" t="e">
        <f t="shared" si="73"/>
        <v>#DIV/0!</v>
      </c>
      <c r="CS37" s="34" t="e">
        <f t="shared" si="73"/>
        <v>#DIV/0!</v>
      </c>
      <c r="CT37" s="34" t="e">
        <f t="shared" si="73"/>
        <v>#DIV/0!</v>
      </c>
      <c r="CU37" s="34" t="e">
        <f t="shared" si="73"/>
        <v>#DIV/0!</v>
      </c>
      <c r="CV37" s="34" t="e">
        <f t="shared" si="73"/>
        <v>#DIV/0!</v>
      </c>
      <c r="CW37" s="34" t="e">
        <f t="shared" si="73"/>
        <v>#DIV/0!</v>
      </c>
      <c r="CX37" s="34" t="e">
        <f t="shared" si="73"/>
        <v>#DIV/0!</v>
      </c>
      <c r="CY37" s="34" t="e">
        <f t="shared" si="73"/>
        <v>#DIV/0!</v>
      </c>
      <c r="CZ37" s="34" t="e">
        <f t="shared" si="73"/>
        <v>#DIV/0!</v>
      </c>
      <c r="DA37" s="34" t="e">
        <f>DA36/($B$40*Profile!C64)</f>
        <v>#DIV/0!</v>
      </c>
      <c r="DB37" s="34" t="e">
        <f t="shared" ref="DB37:DF37" si="74">DB36/$B$40</f>
        <v>#DIV/0!</v>
      </c>
      <c r="DC37" s="34" t="e">
        <f t="shared" si="74"/>
        <v>#DIV/0!</v>
      </c>
      <c r="DD37" s="34" t="e">
        <f t="shared" si="74"/>
        <v>#DIV/0!</v>
      </c>
      <c r="DE37" s="34" t="e">
        <f t="shared" si="74"/>
        <v>#DIV/0!</v>
      </c>
      <c r="DF37" s="34" t="e">
        <f t="shared" si="74"/>
        <v>#DIV/0!</v>
      </c>
      <c r="DG37" s="34" t="e">
        <f>DG36/($B$40*Profile!C65)</f>
        <v>#DIV/0!</v>
      </c>
      <c r="DH37" s="34" t="e">
        <f t="shared" ref="DH37:DN37" si="75">DH36/$B$40</f>
        <v>#DIV/0!</v>
      </c>
      <c r="DI37" s="34" t="e">
        <f t="shared" si="75"/>
        <v>#DIV/0!</v>
      </c>
      <c r="DJ37" s="34" t="e">
        <f t="shared" si="75"/>
        <v>#DIV/0!</v>
      </c>
      <c r="DK37" s="34" t="e">
        <f t="shared" si="75"/>
        <v>#DIV/0!</v>
      </c>
      <c r="DL37" s="34" t="e">
        <f t="shared" si="75"/>
        <v>#DIV/0!</v>
      </c>
      <c r="DM37" s="34" t="e">
        <f t="shared" si="75"/>
        <v>#DIV/0!</v>
      </c>
      <c r="DN37" s="34" t="e">
        <f t="shared" si="75"/>
        <v>#DIV/0!</v>
      </c>
      <c r="DO37" s="34" t="e">
        <f>DO36/($B$40*Profile!C66)</f>
        <v>#DIV/0!</v>
      </c>
      <c r="DP37" s="34" t="e">
        <f t="shared" ref="DP37:DW37" si="76">DP36/$B$40</f>
        <v>#DIV/0!</v>
      </c>
      <c r="DQ37" s="34" t="e">
        <f t="shared" si="76"/>
        <v>#DIV/0!</v>
      </c>
      <c r="DR37" s="34" t="e">
        <f t="shared" si="76"/>
        <v>#DIV/0!</v>
      </c>
      <c r="DS37" s="34" t="e">
        <f t="shared" si="76"/>
        <v>#DIV/0!</v>
      </c>
      <c r="DT37" s="34" t="e">
        <f t="shared" si="76"/>
        <v>#DIV/0!</v>
      </c>
      <c r="DU37" s="34" t="e">
        <f t="shared" si="76"/>
        <v>#DIV/0!</v>
      </c>
      <c r="DV37" s="34" t="e">
        <f t="shared" si="76"/>
        <v>#DIV/0!</v>
      </c>
      <c r="DW37" s="34" t="e">
        <f t="shared" si="76"/>
        <v>#DIV/0!</v>
      </c>
      <c r="DX37" s="34" t="e">
        <f>DX36/($B$40*Profile!C67)</f>
        <v>#DIV/0!</v>
      </c>
      <c r="DY37" s="34" t="e">
        <f t="shared" ref="DY37:ED37" si="77">DY36/$B$40</f>
        <v>#DIV/0!</v>
      </c>
      <c r="DZ37" s="34" t="e">
        <f t="shared" si="77"/>
        <v>#DIV/0!</v>
      </c>
      <c r="EA37" s="34" t="e">
        <f t="shared" si="77"/>
        <v>#DIV/0!</v>
      </c>
      <c r="EB37" s="34" t="e">
        <f t="shared" si="77"/>
        <v>#DIV/0!</v>
      </c>
      <c r="EC37" s="34" t="e">
        <f t="shared" si="77"/>
        <v>#DIV/0!</v>
      </c>
      <c r="ED37" s="34" t="e">
        <f t="shared" si="77"/>
        <v>#DIV/0!</v>
      </c>
      <c r="EE37" s="34" t="e">
        <f t="shared" ref="EE37:EH37" si="78">EE36/$B$40</f>
        <v>#DIV/0!</v>
      </c>
      <c r="EF37" s="34" t="e">
        <f t="shared" si="78"/>
        <v>#DIV/0!</v>
      </c>
      <c r="EG37" s="34" t="e">
        <f t="shared" si="78"/>
        <v>#DIV/0!</v>
      </c>
      <c r="EH37" s="34" t="e">
        <f t="shared" si="78"/>
        <v>#DIV/0!</v>
      </c>
      <c r="EI37" s="34" t="e">
        <f>EI36/($B$40*Profile!C68)</f>
        <v>#DIV/0!</v>
      </c>
      <c r="EJ37" s="34" t="e">
        <f t="shared" ref="EJ37:EQ37" si="79">EJ36/$B$40</f>
        <v>#DIV/0!</v>
      </c>
      <c r="EK37" s="34" t="e">
        <f t="shared" si="79"/>
        <v>#DIV/0!</v>
      </c>
      <c r="EL37" s="34" t="e">
        <f t="shared" si="79"/>
        <v>#DIV/0!</v>
      </c>
      <c r="EM37" s="34" t="e">
        <f t="shared" si="79"/>
        <v>#DIV/0!</v>
      </c>
      <c r="EN37" s="34" t="e">
        <f t="shared" si="79"/>
        <v>#DIV/0!</v>
      </c>
      <c r="EO37" s="34" t="e">
        <f t="shared" si="79"/>
        <v>#DIV/0!</v>
      </c>
      <c r="EP37" s="34" t="e">
        <f t="shared" si="79"/>
        <v>#DIV/0!</v>
      </c>
      <c r="EQ37" s="34" t="e">
        <f t="shared" si="79"/>
        <v>#DIV/0!</v>
      </c>
      <c r="ER37" s="34" t="e">
        <f>ER36/($B$40*Profile!C69)</f>
        <v>#DIV/0!</v>
      </c>
      <c r="ES37" s="232"/>
      <c r="ET37" s="232"/>
      <c r="EU37" s="232"/>
      <c r="EV37" s="232" t="e">
        <f t="shared" ref="EV37:GI37" si="80">EV36/$B$40</f>
        <v>#DIV/0!</v>
      </c>
      <c r="EW37" s="232" t="e">
        <f t="shared" si="80"/>
        <v>#DIV/0!</v>
      </c>
      <c r="EX37" s="232" t="e">
        <f t="shared" si="80"/>
        <v>#DIV/0!</v>
      </c>
      <c r="EY37" s="232" t="e">
        <f t="shared" si="80"/>
        <v>#DIV/0!</v>
      </c>
      <c r="EZ37" s="232" t="e">
        <f t="shared" si="80"/>
        <v>#DIV/0!</v>
      </c>
      <c r="FA37" s="232" t="e">
        <f t="shared" si="80"/>
        <v>#DIV/0!</v>
      </c>
      <c r="FB37" s="232" t="e">
        <f t="shared" si="80"/>
        <v>#DIV/0!</v>
      </c>
      <c r="FC37" s="232" t="e">
        <f t="shared" si="80"/>
        <v>#DIV/0!</v>
      </c>
      <c r="FD37" s="232" t="e">
        <f t="shared" si="80"/>
        <v>#DIV/0!</v>
      </c>
      <c r="FE37" s="232" t="e">
        <f t="shared" si="80"/>
        <v>#DIV/0!</v>
      </c>
      <c r="FF37" s="232" t="e">
        <f t="shared" si="80"/>
        <v>#DIV/0!</v>
      </c>
      <c r="FG37" s="232" t="e">
        <f t="shared" si="80"/>
        <v>#DIV/0!</v>
      </c>
      <c r="FH37" s="232" t="e">
        <f t="shared" si="80"/>
        <v>#DIV/0!</v>
      </c>
      <c r="FI37" s="232" t="e">
        <f t="shared" si="80"/>
        <v>#DIV/0!</v>
      </c>
      <c r="FJ37" s="232" t="e">
        <f t="shared" si="80"/>
        <v>#DIV/0!</v>
      </c>
      <c r="FK37" s="232" t="e">
        <f t="shared" si="80"/>
        <v>#DIV/0!</v>
      </c>
      <c r="FL37" s="232" t="e">
        <f t="shared" si="80"/>
        <v>#DIV/0!</v>
      </c>
      <c r="FM37" s="232" t="e">
        <f t="shared" si="80"/>
        <v>#DIV/0!</v>
      </c>
      <c r="FN37" s="232" t="e">
        <f t="shared" si="80"/>
        <v>#DIV/0!</v>
      </c>
      <c r="FO37" s="232" t="e">
        <f t="shared" si="80"/>
        <v>#DIV/0!</v>
      </c>
      <c r="FP37" s="232" t="e">
        <f t="shared" si="80"/>
        <v>#DIV/0!</v>
      </c>
      <c r="FQ37" s="232" t="e">
        <f t="shared" si="80"/>
        <v>#DIV/0!</v>
      </c>
      <c r="FR37" s="232" t="e">
        <f t="shared" si="80"/>
        <v>#DIV/0!</v>
      </c>
      <c r="FS37" s="232" t="e">
        <f t="shared" si="80"/>
        <v>#DIV/0!</v>
      </c>
      <c r="FT37" s="232" t="e">
        <f t="shared" si="80"/>
        <v>#DIV/0!</v>
      </c>
      <c r="FU37" s="232" t="e">
        <f t="shared" si="80"/>
        <v>#DIV/0!</v>
      </c>
      <c r="FV37" s="232" t="e">
        <f t="shared" si="80"/>
        <v>#DIV/0!</v>
      </c>
      <c r="FW37" s="232" t="e">
        <f t="shared" si="80"/>
        <v>#DIV/0!</v>
      </c>
      <c r="FX37" s="232" t="e">
        <f t="shared" si="80"/>
        <v>#DIV/0!</v>
      </c>
      <c r="FY37" s="232" t="e">
        <f t="shared" si="80"/>
        <v>#DIV/0!</v>
      </c>
      <c r="FZ37" s="232" t="e">
        <f t="shared" si="80"/>
        <v>#DIV/0!</v>
      </c>
      <c r="GA37" s="232" t="e">
        <f t="shared" si="80"/>
        <v>#DIV/0!</v>
      </c>
      <c r="GB37" s="232" t="e">
        <f t="shared" si="80"/>
        <v>#DIV/0!</v>
      </c>
      <c r="GC37" s="232" t="e">
        <f t="shared" si="80"/>
        <v>#DIV/0!</v>
      </c>
      <c r="GD37" s="232" t="e">
        <f t="shared" si="80"/>
        <v>#DIV/0!</v>
      </c>
      <c r="GE37" s="232" t="e">
        <f t="shared" si="80"/>
        <v>#DIV/0!</v>
      </c>
      <c r="GF37" s="232" t="e">
        <f t="shared" si="80"/>
        <v>#DIV/0!</v>
      </c>
      <c r="GG37" s="232" t="e">
        <f t="shared" si="80"/>
        <v>#DIV/0!</v>
      </c>
      <c r="GH37" s="232" t="e">
        <f t="shared" si="80"/>
        <v>#DIV/0!</v>
      </c>
      <c r="GI37" s="232" t="e">
        <f t="shared" si="80"/>
        <v>#DIV/0!</v>
      </c>
    </row>
    <row r="38" spans="1:245" s="39" customFormat="1" ht="13.8" thickBot="1" x14ac:dyDescent="0.3">
      <c r="C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O38" s="42"/>
      <c r="CD38" s="42"/>
      <c r="CM38" s="42"/>
      <c r="DA38" s="42"/>
      <c r="DG38" s="42"/>
      <c r="DO38" s="42"/>
      <c r="DP38" s="42"/>
      <c r="DX38" s="42"/>
      <c r="EI38" s="42"/>
      <c r="ER38" s="4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</row>
    <row r="39" spans="1:245" x14ac:dyDescent="0.25">
      <c r="B39" s="132" t="s">
        <v>140</v>
      </c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42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42"/>
      <c r="AS39" s="42"/>
      <c r="BG39" s="42"/>
      <c r="BO39" s="42"/>
      <c r="CD39" s="42"/>
      <c r="CM39" s="42"/>
      <c r="DA39" s="42"/>
      <c r="DG39" s="42"/>
      <c r="DO39" s="42"/>
      <c r="DP39" s="42"/>
      <c r="DX39" s="42"/>
      <c r="EI39" s="42"/>
      <c r="ER39" s="42"/>
      <c r="EV39" s="233">
        <v>0.75</v>
      </c>
      <c r="EW39" s="234">
        <v>0.8</v>
      </c>
      <c r="EX39" s="234">
        <v>0.8</v>
      </c>
      <c r="EY39" s="234">
        <v>0.7</v>
      </c>
      <c r="EZ39" s="234">
        <v>0.5</v>
      </c>
      <c r="FA39" s="234">
        <v>0.5</v>
      </c>
      <c r="FB39" s="234">
        <v>0.5</v>
      </c>
      <c r="FC39" s="234">
        <v>0.5</v>
      </c>
      <c r="FD39" s="234">
        <v>0.65</v>
      </c>
      <c r="FE39" s="234">
        <v>0.7</v>
      </c>
      <c r="FF39" s="234">
        <v>0.7</v>
      </c>
      <c r="FG39" s="234">
        <v>0.7</v>
      </c>
      <c r="FH39" s="234">
        <v>0.5</v>
      </c>
      <c r="FI39" s="234"/>
      <c r="FJ39" s="234"/>
      <c r="FK39" s="234"/>
      <c r="FL39" s="234"/>
      <c r="FM39" s="234"/>
      <c r="FN39" s="234"/>
      <c r="FO39" s="234"/>
      <c r="FP39" s="234"/>
      <c r="FQ39" s="326">
        <v>0.8</v>
      </c>
      <c r="FR39" s="326">
        <v>0.8</v>
      </c>
      <c r="FS39" s="326">
        <v>0.8</v>
      </c>
      <c r="FT39" s="326">
        <v>0.75</v>
      </c>
      <c r="FU39" s="326">
        <v>0.65</v>
      </c>
      <c r="FV39" s="326">
        <v>0.65</v>
      </c>
      <c r="FW39" s="326">
        <v>0.65</v>
      </c>
      <c r="FX39" s="326">
        <v>0.5</v>
      </c>
      <c r="FY39" s="326">
        <v>0.5</v>
      </c>
      <c r="FZ39" s="326">
        <v>0.5</v>
      </c>
      <c r="GA39" s="326">
        <v>0.8</v>
      </c>
      <c r="GB39" s="326">
        <v>0.8</v>
      </c>
      <c r="GC39" s="326">
        <v>0.6</v>
      </c>
      <c r="GD39" s="326">
        <v>0.8</v>
      </c>
      <c r="GE39" s="234">
        <v>0.5</v>
      </c>
      <c r="GF39" s="234">
        <v>0.4</v>
      </c>
      <c r="GG39" s="234">
        <v>0.35</v>
      </c>
      <c r="GH39" s="234">
        <v>0.4</v>
      </c>
      <c r="GI39" s="234">
        <v>0.4</v>
      </c>
    </row>
    <row r="40" spans="1:245" ht="13.8" thickBot="1" x14ac:dyDescent="0.3">
      <c r="B40" s="156">
        <f>32-COUNTIF(B4:B35,0)</f>
        <v>0</v>
      </c>
      <c r="C40" s="43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42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42"/>
      <c r="AS40" s="42"/>
      <c r="BG40" s="42"/>
      <c r="BO40" s="42"/>
      <c r="CD40" s="42"/>
      <c r="CM40" s="42"/>
      <c r="DA40" s="42"/>
      <c r="DG40" s="42"/>
      <c r="DO40" s="42"/>
      <c r="DP40" s="42"/>
      <c r="DX40" s="42"/>
      <c r="EI40" s="42"/>
      <c r="ER40" s="42"/>
    </row>
    <row r="41" spans="1:245" x14ac:dyDescent="0.25">
      <c r="A41" s="39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42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42"/>
      <c r="AS41" s="42"/>
      <c r="BG41" s="42"/>
      <c r="BO41" s="42"/>
      <c r="CD41" s="42"/>
      <c r="CM41" s="42"/>
      <c r="DA41" s="42"/>
      <c r="DG41" s="42"/>
      <c r="DO41" s="42"/>
      <c r="DP41" s="42"/>
      <c r="DX41" s="42"/>
      <c r="EI41" s="42"/>
      <c r="ER41" s="42"/>
    </row>
    <row r="42" spans="1:245" x14ac:dyDescent="0.25"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42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42"/>
      <c r="AS42" s="42"/>
      <c r="BG42" s="42"/>
      <c r="BO42" s="42"/>
      <c r="CD42" s="42"/>
      <c r="CM42" s="42"/>
      <c r="DA42" s="42"/>
      <c r="DG42" s="42"/>
      <c r="DO42" s="42"/>
      <c r="DP42" s="42"/>
      <c r="DX42" s="42"/>
      <c r="EI42" s="42"/>
      <c r="ER42" s="42"/>
    </row>
    <row r="43" spans="1:245" x14ac:dyDescent="0.25"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42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42"/>
      <c r="AS43" s="42"/>
      <c r="BG43" s="42"/>
      <c r="BO43" s="42"/>
      <c r="CD43" s="42"/>
      <c r="CM43" s="42"/>
      <c r="DA43" s="42"/>
      <c r="DG43" s="42"/>
      <c r="DO43" s="42"/>
      <c r="DP43" s="42"/>
      <c r="DX43" s="42"/>
      <c r="EI43" s="42"/>
      <c r="ER43" s="42"/>
    </row>
    <row r="44" spans="1:245" x14ac:dyDescent="0.25"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42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42"/>
      <c r="AS44" s="42"/>
      <c r="BG44" s="42"/>
      <c r="BO44" s="42"/>
      <c r="CD44" s="42"/>
      <c r="CM44" s="42"/>
      <c r="DA44" s="42"/>
      <c r="DG44" s="42"/>
      <c r="DO44" s="42"/>
      <c r="DP44" s="42"/>
      <c r="DX44" s="42"/>
      <c r="EI44" s="42"/>
      <c r="ER44" s="42"/>
    </row>
    <row r="45" spans="1:245" x14ac:dyDescent="0.25"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42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42"/>
      <c r="AS45" s="42"/>
      <c r="BG45" s="42"/>
      <c r="BO45" s="42"/>
      <c r="CD45" s="42"/>
      <c r="CM45" s="42"/>
      <c r="DA45" s="42"/>
      <c r="DG45" s="42"/>
      <c r="DO45" s="42"/>
      <c r="DP45" s="42"/>
      <c r="DX45" s="42"/>
      <c r="EI45" s="42"/>
      <c r="ER45" s="42"/>
    </row>
    <row r="46" spans="1:245" x14ac:dyDescent="0.25"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42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42"/>
      <c r="AS46" s="42"/>
      <c r="BG46" s="42"/>
      <c r="BO46" s="42"/>
      <c r="CD46" s="42"/>
      <c r="CM46" s="42"/>
      <c r="DA46" s="42"/>
      <c r="DG46" s="42"/>
      <c r="DO46" s="42"/>
      <c r="DP46" s="42"/>
      <c r="DX46" s="42"/>
      <c r="EI46" s="42"/>
      <c r="ER46" s="42"/>
    </row>
    <row r="47" spans="1:245" x14ac:dyDescent="0.25"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42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42"/>
      <c r="AS47" s="42"/>
      <c r="BG47" s="42"/>
      <c r="BO47" s="42"/>
      <c r="CD47" s="42"/>
      <c r="CM47" s="42"/>
      <c r="DA47" s="42"/>
      <c r="DG47" s="42"/>
      <c r="DO47" s="42"/>
      <c r="DP47" s="42"/>
      <c r="DX47" s="42"/>
      <c r="EI47" s="42"/>
      <c r="ER47" s="42"/>
    </row>
    <row r="48" spans="1:245" x14ac:dyDescent="0.25"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42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42"/>
      <c r="AS48" s="42"/>
      <c r="BG48" s="42"/>
      <c r="BO48" s="42"/>
      <c r="CD48" s="42"/>
      <c r="CM48" s="42"/>
      <c r="DA48" s="42"/>
      <c r="DG48" s="42"/>
      <c r="DO48" s="42"/>
      <c r="DP48" s="42"/>
      <c r="DX48" s="42"/>
      <c r="EI48" s="42"/>
      <c r="ER48" s="42"/>
    </row>
    <row r="49" spans="4:148" x14ac:dyDescent="0.25"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42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42"/>
      <c r="AS49" s="42"/>
      <c r="BG49" s="42"/>
      <c r="BO49" s="42"/>
      <c r="CD49" s="42"/>
      <c r="CM49" s="42"/>
      <c r="DA49" s="42"/>
      <c r="DG49" s="42"/>
      <c r="DO49" s="42"/>
      <c r="DP49" s="42"/>
      <c r="DX49" s="42"/>
      <c r="EI49" s="42"/>
      <c r="ER49" s="42"/>
    </row>
    <row r="50" spans="4:148" x14ac:dyDescent="0.25"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42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42"/>
      <c r="AS50" s="42"/>
      <c r="BG50" s="42"/>
      <c r="BO50" s="42"/>
      <c r="CD50" s="42"/>
      <c r="CM50" s="42"/>
      <c r="DA50" s="42"/>
      <c r="DG50" s="42"/>
      <c r="DO50" s="42"/>
      <c r="DP50" s="42"/>
      <c r="DX50" s="42"/>
      <c r="EI50" s="42"/>
      <c r="ER50" s="42"/>
    </row>
    <row r="51" spans="4:148" x14ac:dyDescent="0.25"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42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42"/>
      <c r="AS51" s="42"/>
      <c r="BG51" s="42"/>
      <c r="BO51" s="42"/>
      <c r="CD51" s="42"/>
      <c r="CM51" s="42"/>
      <c r="DA51" s="42"/>
      <c r="DG51" s="42"/>
      <c r="DO51" s="42"/>
      <c r="DP51" s="42"/>
      <c r="DX51" s="42"/>
      <c r="EI51" s="42"/>
      <c r="ER51" s="42"/>
    </row>
    <row r="52" spans="4:148" x14ac:dyDescent="0.25"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42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42"/>
      <c r="AS52" s="42"/>
      <c r="BG52" s="42"/>
      <c r="BO52" s="42"/>
      <c r="CD52" s="42"/>
      <c r="CM52" s="42"/>
      <c r="DA52" s="42"/>
      <c r="DG52" s="42"/>
      <c r="DO52" s="42"/>
      <c r="DP52" s="42"/>
      <c r="DX52" s="42"/>
      <c r="EI52" s="42"/>
      <c r="ER52" s="42"/>
    </row>
    <row r="53" spans="4:148" x14ac:dyDescent="0.25"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42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42"/>
      <c r="AS53" s="42"/>
      <c r="BG53" s="42"/>
      <c r="BO53" s="42"/>
      <c r="CD53" s="42"/>
      <c r="CM53" s="42"/>
      <c r="DA53" s="42"/>
      <c r="DG53" s="42"/>
      <c r="DO53" s="42"/>
      <c r="DP53" s="42"/>
      <c r="DX53" s="42"/>
      <c r="EI53" s="42"/>
      <c r="ER53" s="42"/>
    </row>
    <row r="54" spans="4:148" x14ac:dyDescent="0.25"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42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42"/>
      <c r="AS54" s="42"/>
      <c r="BG54" s="42"/>
      <c r="BO54" s="42"/>
      <c r="CD54" s="42"/>
      <c r="CM54" s="42"/>
      <c r="DA54" s="42"/>
      <c r="DG54" s="42"/>
      <c r="DO54" s="42"/>
      <c r="DP54" s="42"/>
      <c r="DX54" s="42"/>
      <c r="EI54" s="42"/>
      <c r="ER54" s="42"/>
    </row>
    <row r="55" spans="4:148" x14ac:dyDescent="0.25"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42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42"/>
      <c r="AS55" s="42"/>
      <c r="BG55" s="42"/>
      <c r="BO55" s="42"/>
      <c r="CD55" s="42"/>
      <c r="CM55" s="42"/>
      <c r="DA55" s="42"/>
      <c r="DG55" s="42"/>
      <c r="DO55" s="42"/>
      <c r="DP55" s="42"/>
      <c r="DX55" s="42"/>
      <c r="EI55" s="42"/>
      <c r="ER55" s="42"/>
    </row>
    <row r="56" spans="4:148" x14ac:dyDescent="0.25"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42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42"/>
      <c r="AS56" s="42"/>
      <c r="BG56" s="42"/>
      <c r="BO56" s="42"/>
      <c r="CD56" s="42"/>
      <c r="CM56" s="42"/>
      <c r="DA56" s="42"/>
      <c r="DG56" s="42"/>
      <c r="DO56" s="42"/>
      <c r="DP56" s="42"/>
      <c r="DX56" s="42"/>
      <c r="EI56" s="42"/>
      <c r="ER56" s="42"/>
    </row>
    <row r="57" spans="4:148" x14ac:dyDescent="0.25"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42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42"/>
      <c r="AS57" s="42"/>
      <c r="BG57" s="42"/>
      <c r="BO57" s="42"/>
      <c r="CD57" s="42"/>
      <c r="CM57" s="42"/>
      <c r="DA57" s="42"/>
      <c r="DG57" s="42"/>
      <c r="DO57" s="42"/>
      <c r="DP57" s="42"/>
      <c r="DX57" s="42"/>
      <c r="EI57" s="42"/>
      <c r="ER57" s="42"/>
    </row>
    <row r="58" spans="4:148" x14ac:dyDescent="0.25"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42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42"/>
      <c r="AS58" s="42"/>
      <c r="BG58" s="42"/>
      <c r="BO58" s="42"/>
      <c r="CD58" s="42"/>
      <c r="CM58" s="42"/>
      <c r="DA58" s="42"/>
      <c r="DG58" s="42"/>
      <c r="DO58" s="42"/>
      <c r="DP58" s="42"/>
      <c r="DX58" s="42"/>
      <c r="EI58" s="42"/>
      <c r="ER58" s="42"/>
    </row>
    <row r="59" spans="4:148" x14ac:dyDescent="0.25"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42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42"/>
      <c r="AS59" s="42"/>
      <c r="BG59" s="42"/>
      <c r="BO59" s="42"/>
      <c r="CD59" s="42"/>
      <c r="CM59" s="42"/>
      <c r="DA59" s="42"/>
      <c r="DG59" s="42"/>
      <c r="DO59" s="42"/>
      <c r="DP59" s="42"/>
      <c r="DX59" s="42"/>
      <c r="EI59" s="42"/>
      <c r="ER59" s="42"/>
    </row>
    <row r="60" spans="4:148" x14ac:dyDescent="0.25"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42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42"/>
      <c r="AS60" s="42"/>
      <c r="BG60" s="42"/>
      <c r="BO60" s="42"/>
      <c r="CD60" s="42"/>
      <c r="CM60" s="42"/>
      <c r="DA60" s="42"/>
      <c r="DG60" s="42"/>
      <c r="DO60" s="42"/>
      <c r="DP60" s="42"/>
      <c r="DX60" s="42"/>
      <c r="EI60" s="42"/>
      <c r="ER60" s="42"/>
    </row>
    <row r="61" spans="4:148" x14ac:dyDescent="0.25"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42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42"/>
      <c r="AS61" s="42"/>
      <c r="BG61" s="42"/>
      <c r="BO61" s="42"/>
      <c r="CD61" s="42"/>
      <c r="CM61" s="42"/>
      <c r="DA61" s="42"/>
      <c r="DG61" s="42"/>
      <c r="DO61" s="42"/>
      <c r="DP61" s="42"/>
      <c r="DX61" s="42"/>
      <c r="EI61" s="42"/>
      <c r="ER61" s="42"/>
    </row>
    <row r="62" spans="4:148" x14ac:dyDescent="0.25"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42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42"/>
      <c r="AS62" s="42"/>
      <c r="BG62" s="42"/>
      <c r="BO62" s="42"/>
      <c r="CD62" s="42"/>
      <c r="CM62" s="42"/>
      <c r="DA62" s="42"/>
      <c r="DG62" s="42"/>
      <c r="DO62" s="42"/>
      <c r="DP62" s="42"/>
      <c r="DX62" s="42"/>
      <c r="EI62" s="42"/>
      <c r="ER62" s="42"/>
    </row>
    <row r="63" spans="4:148" x14ac:dyDescent="0.25"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42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42"/>
      <c r="AS63" s="42"/>
      <c r="BG63" s="42"/>
      <c r="BO63" s="42"/>
      <c r="CD63" s="42"/>
      <c r="CM63" s="42"/>
      <c r="DA63" s="42"/>
      <c r="DG63" s="42"/>
      <c r="DO63" s="42"/>
      <c r="DP63" s="42"/>
      <c r="DX63" s="42"/>
      <c r="EI63" s="42"/>
      <c r="ER63" s="42"/>
    </row>
    <row r="64" spans="4:148" x14ac:dyDescent="0.25"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42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42"/>
      <c r="AS64" s="42"/>
      <c r="BG64" s="42"/>
      <c r="BO64" s="42"/>
      <c r="CD64" s="42"/>
      <c r="CM64" s="42"/>
      <c r="DA64" s="42"/>
      <c r="DG64" s="42"/>
      <c r="DO64" s="42"/>
      <c r="DP64" s="42"/>
      <c r="DX64" s="42"/>
      <c r="EI64" s="42"/>
      <c r="ER64" s="42"/>
    </row>
    <row r="65" spans="4:148" x14ac:dyDescent="0.25"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42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42"/>
      <c r="AS65" s="42"/>
      <c r="BG65" s="42"/>
      <c r="BO65" s="42"/>
      <c r="CD65" s="42"/>
      <c r="CM65" s="42"/>
      <c r="DA65" s="42"/>
      <c r="DG65" s="42"/>
      <c r="DO65" s="42"/>
      <c r="DP65" s="42"/>
      <c r="DX65" s="42"/>
      <c r="EI65" s="42"/>
      <c r="ER65" s="42"/>
    </row>
    <row r="66" spans="4:148" x14ac:dyDescent="0.25"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42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42"/>
      <c r="AS66" s="42"/>
      <c r="BG66" s="42"/>
      <c r="BO66" s="42"/>
      <c r="CD66" s="42"/>
      <c r="CM66" s="42"/>
      <c r="DA66" s="42"/>
      <c r="DG66" s="42"/>
      <c r="DO66" s="42"/>
      <c r="DP66" s="42"/>
      <c r="DX66" s="42"/>
      <c r="EI66" s="42"/>
      <c r="ER66" s="42"/>
    </row>
    <row r="67" spans="4:148" x14ac:dyDescent="0.25"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42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42"/>
      <c r="AS67" s="42"/>
      <c r="BG67" s="42"/>
      <c r="BO67" s="42"/>
      <c r="CD67" s="42"/>
      <c r="CM67" s="42"/>
      <c r="DA67" s="42"/>
      <c r="DG67" s="42"/>
      <c r="DO67" s="42"/>
      <c r="DP67" s="42"/>
      <c r="DX67" s="42"/>
      <c r="EI67" s="42"/>
      <c r="ER67" s="42"/>
    </row>
    <row r="68" spans="4:148" x14ac:dyDescent="0.25"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42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42"/>
      <c r="AS68" s="42"/>
      <c r="BG68" s="42"/>
      <c r="BO68" s="42"/>
      <c r="CD68" s="42"/>
      <c r="CM68" s="42"/>
      <c r="DA68" s="42"/>
      <c r="DG68" s="42"/>
      <c r="DO68" s="42"/>
      <c r="DP68" s="42"/>
      <c r="DX68" s="42"/>
      <c r="EI68" s="42"/>
      <c r="ER68" s="42"/>
    </row>
    <row r="69" spans="4:148" x14ac:dyDescent="0.25"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42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42"/>
      <c r="AS69" s="42"/>
      <c r="BG69" s="42"/>
      <c r="BO69" s="42"/>
      <c r="CD69" s="42"/>
      <c r="CM69" s="42"/>
      <c r="DA69" s="42"/>
      <c r="DG69" s="42"/>
      <c r="DO69" s="42"/>
      <c r="DP69" s="42"/>
      <c r="DX69" s="42"/>
      <c r="EI69" s="42"/>
      <c r="ER69" s="42"/>
    </row>
    <row r="70" spans="4:148" x14ac:dyDescent="0.25"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42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42"/>
      <c r="AS70" s="42"/>
      <c r="BG70" s="42"/>
      <c r="BO70" s="42"/>
      <c r="CD70" s="42"/>
      <c r="CM70" s="42"/>
      <c r="DA70" s="42"/>
      <c r="DG70" s="42"/>
      <c r="DO70" s="42"/>
      <c r="DP70" s="42"/>
      <c r="DX70" s="42"/>
      <c r="EI70" s="42"/>
      <c r="ER70" s="42"/>
    </row>
    <row r="71" spans="4:148" x14ac:dyDescent="0.25"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42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42"/>
      <c r="AS71" s="42"/>
      <c r="BG71" s="42"/>
      <c r="BO71" s="42"/>
      <c r="CD71" s="42"/>
      <c r="CM71" s="42"/>
      <c r="DA71" s="42"/>
      <c r="DG71" s="42"/>
      <c r="DO71" s="42"/>
      <c r="DP71" s="42"/>
      <c r="DX71" s="42"/>
      <c r="EI71" s="42"/>
      <c r="ER71" s="42"/>
    </row>
    <row r="72" spans="4:148" x14ac:dyDescent="0.25"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42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42"/>
      <c r="AS72" s="42"/>
      <c r="BG72" s="42"/>
      <c r="BO72" s="42"/>
      <c r="CD72" s="42"/>
      <c r="CM72" s="42"/>
      <c r="DA72" s="42"/>
      <c r="DG72" s="42"/>
      <c r="DO72" s="42"/>
      <c r="DP72" s="42"/>
      <c r="DX72" s="42"/>
      <c r="EI72" s="42"/>
      <c r="ER72" s="42"/>
    </row>
    <row r="73" spans="4:148" x14ac:dyDescent="0.25"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42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42"/>
      <c r="AS73" s="42"/>
      <c r="BG73" s="42"/>
      <c r="BO73" s="42"/>
      <c r="CD73" s="42"/>
      <c r="CM73" s="42"/>
      <c r="DA73" s="42"/>
      <c r="DG73" s="42"/>
      <c r="DO73" s="42"/>
      <c r="DP73" s="42"/>
      <c r="DX73" s="42"/>
      <c r="EI73" s="42"/>
      <c r="ER73" s="42"/>
    </row>
    <row r="74" spans="4:148" x14ac:dyDescent="0.25"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42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42"/>
      <c r="AS74" s="42"/>
      <c r="BG74" s="42"/>
      <c r="BO74" s="42"/>
      <c r="CD74" s="42"/>
      <c r="CM74" s="42"/>
      <c r="DA74" s="42"/>
      <c r="DG74" s="42"/>
      <c r="DO74" s="42"/>
      <c r="DP74" s="42"/>
      <c r="DX74" s="42"/>
      <c r="EI74" s="42"/>
      <c r="ER74" s="42"/>
    </row>
    <row r="75" spans="4:148" x14ac:dyDescent="0.25"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42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42"/>
      <c r="AS75" s="42"/>
      <c r="BG75" s="42"/>
      <c r="BO75" s="42"/>
      <c r="CD75" s="42"/>
      <c r="CM75" s="42"/>
      <c r="DA75" s="42"/>
      <c r="DG75" s="42"/>
      <c r="DO75" s="42"/>
      <c r="DP75" s="42"/>
      <c r="DX75" s="42"/>
      <c r="EI75" s="42"/>
      <c r="ER75" s="42"/>
    </row>
    <row r="76" spans="4:148" x14ac:dyDescent="0.25"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42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42"/>
      <c r="AS76" s="42"/>
      <c r="BG76" s="42"/>
      <c r="BO76" s="42"/>
      <c r="CD76" s="42"/>
      <c r="CM76" s="42"/>
      <c r="DA76" s="42"/>
      <c r="DG76" s="42"/>
      <c r="DO76" s="42"/>
      <c r="DP76" s="42"/>
      <c r="DX76" s="42"/>
      <c r="EI76" s="42"/>
      <c r="ER76" s="42"/>
    </row>
    <row r="77" spans="4:148" x14ac:dyDescent="0.25"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42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42"/>
      <c r="AS77" s="42"/>
      <c r="BG77" s="42"/>
      <c r="BO77" s="42"/>
      <c r="CD77" s="42"/>
      <c r="CM77" s="42"/>
      <c r="DA77" s="42"/>
      <c r="DG77" s="42"/>
      <c r="DO77" s="42"/>
      <c r="DP77" s="42"/>
      <c r="DX77" s="42"/>
      <c r="EI77" s="42"/>
      <c r="ER77" s="42"/>
    </row>
    <row r="78" spans="4:148" x14ac:dyDescent="0.25"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42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42"/>
      <c r="AS78" s="42"/>
      <c r="BG78" s="42"/>
      <c r="BO78" s="42"/>
      <c r="CD78" s="42"/>
      <c r="CM78" s="42"/>
      <c r="DA78" s="42"/>
      <c r="DG78" s="42"/>
      <c r="DO78" s="42"/>
      <c r="DP78" s="42"/>
      <c r="DX78" s="42"/>
      <c r="EI78" s="42"/>
      <c r="ER78" s="42"/>
    </row>
    <row r="79" spans="4:148" x14ac:dyDescent="0.25"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42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42"/>
      <c r="AS79" s="42"/>
      <c r="BG79" s="42"/>
      <c r="BO79" s="42"/>
      <c r="CD79" s="42"/>
      <c r="CM79" s="42"/>
      <c r="DA79" s="42"/>
      <c r="DG79" s="42"/>
      <c r="DO79" s="42"/>
      <c r="DP79" s="42"/>
      <c r="DX79" s="42"/>
      <c r="EI79" s="42"/>
      <c r="ER79" s="42"/>
    </row>
    <row r="80" spans="4:148" x14ac:dyDescent="0.25"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42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42"/>
      <c r="AS80" s="42"/>
      <c r="BG80" s="42"/>
      <c r="BO80" s="42"/>
      <c r="CD80" s="42"/>
      <c r="CM80" s="42"/>
      <c r="DA80" s="42"/>
      <c r="DG80" s="42"/>
      <c r="DO80" s="42"/>
      <c r="DP80" s="42"/>
      <c r="DX80" s="42"/>
      <c r="EI80" s="42"/>
      <c r="ER80" s="42"/>
    </row>
    <row r="81" spans="4:148" x14ac:dyDescent="0.25"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42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42"/>
      <c r="AS81" s="42"/>
      <c r="BG81" s="42"/>
      <c r="BO81" s="42"/>
      <c r="CD81" s="42"/>
      <c r="CM81" s="42"/>
      <c r="DA81" s="42"/>
      <c r="DG81" s="42"/>
      <c r="DO81" s="42"/>
      <c r="DP81" s="42"/>
      <c r="DX81" s="42"/>
      <c r="EI81" s="42"/>
      <c r="ER81" s="42"/>
    </row>
    <row r="82" spans="4:148" x14ac:dyDescent="0.25"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42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42"/>
      <c r="AS82" s="42"/>
      <c r="BG82" s="42"/>
      <c r="BO82" s="42"/>
      <c r="CD82" s="42"/>
      <c r="CM82" s="42"/>
      <c r="DA82" s="42"/>
      <c r="DG82" s="42"/>
      <c r="DO82" s="42"/>
      <c r="DP82" s="42"/>
      <c r="DX82" s="42"/>
      <c r="EI82" s="42"/>
      <c r="ER82" s="42"/>
    </row>
    <row r="83" spans="4:148" x14ac:dyDescent="0.25"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42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42"/>
      <c r="AS83" s="42"/>
      <c r="BG83" s="42"/>
      <c r="BO83" s="42"/>
      <c r="CD83" s="42"/>
      <c r="CM83" s="42"/>
      <c r="DA83" s="42"/>
      <c r="DG83" s="42"/>
      <c r="DO83" s="42"/>
      <c r="DP83" s="42"/>
      <c r="DX83" s="42"/>
      <c r="EI83" s="42"/>
      <c r="ER83" s="42"/>
    </row>
    <row r="84" spans="4:148" x14ac:dyDescent="0.25"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42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42"/>
      <c r="AS84" s="42"/>
      <c r="BG84" s="42"/>
      <c r="BO84" s="42"/>
      <c r="CD84" s="42"/>
      <c r="CM84" s="42"/>
      <c r="DA84" s="42"/>
      <c r="DG84" s="42"/>
      <c r="DO84" s="42"/>
      <c r="DP84" s="42"/>
      <c r="DX84" s="42"/>
      <c r="EI84" s="42"/>
      <c r="ER84" s="42"/>
    </row>
    <row r="85" spans="4:148" x14ac:dyDescent="0.25"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42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42"/>
      <c r="AS85" s="42"/>
      <c r="BG85" s="42"/>
      <c r="BO85" s="42"/>
      <c r="CD85" s="42"/>
      <c r="CM85" s="42"/>
      <c r="DA85" s="42"/>
      <c r="DG85" s="42"/>
      <c r="DO85" s="42"/>
      <c r="DP85" s="42"/>
      <c r="DX85" s="42"/>
      <c r="EI85" s="42"/>
      <c r="ER85" s="42"/>
    </row>
    <row r="86" spans="4:148" x14ac:dyDescent="0.25"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42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42"/>
      <c r="AS86" s="42"/>
      <c r="BG86" s="42"/>
      <c r="BO86" s="42"/>
      <c r="CD86" s="42"/>
      <c r="CM86" s="42"/>
      <c r="DA86" s="42"/>
      <c r="DG86" s="42"/>
      <c r="DO86" s="42"/>
      <c r="DP86" s="42"/>
      <c r="DX86" s="42"/>
      <c r="EI86" s="42"/>
      <c r="ER86" s="42"/>
    </row>
    <row r="87" spans="4:148" x14ac:dyDescent="0.25"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42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42"/>
      <c r="AS87" s="42"/>
      <c r="BG87" s="42"/>
      <c r="BO87" s="42"/>
      <c r="CD87" s="42"/>
      <c r="CM87" s="42"/>
      <c r="DA87" s="42"/>
      <c r="DG87" s="42"/>
      <c r="DO87" s="42"/>
      <c r="DP87" s="42"/>
      <c r="DX87" s="42"/>
      <c r="EI87" s="42"/>
      <c r="ER87" s="42"/>
    </row>
    <row r="88" spans="4:148" x14ac:dyDescent="0.25"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42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42"/>
      <c r="AS88" s="42"/>
      <c r="BG88" s="42"/>
      <c r="BO88" s="42"/>
      <c r="CD88" s="42"/>
      <c r="CM88" s="42"/>
      <c r="DA88" s="42"/>
      <c r="DG88" s="42"/>
      <c r="DO88" s="42"/>
      <c r="DP88" s="42"/>
      <c r="DX88" s="42"/>
      <c r="EI88" s="42"/>
      <c r="ER88" s="42"/>
    </row>
    <row r="89" spans="4:148" x14ac:dyDescent="0.25"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42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42"/>
      <c r="AS89" s="42"/>
      <c r="BG89" s="42"/>
      <c r="BO89" s="42"/>
      <c r="CD89" s="42"/>
      <c r="CM89" s="42"/>
      <c r="DA89" s="42"/>
      <c r="DG89" s="42"/>
      <c r="DO89" s="42"/>
      <c r="DP89" s="42"/>
      <c r="DX89" s="42"/>
      <c r="EI89" s="42"/>
      <c r="ER89" s="42"/>
    </row>
    <row r="90" spans="4:148" x14ac:dyDescent="0.25"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42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42"/>
      <c r="AS90" s="42"/>
      <c r="BG90" s="42"/>
      <c r="BO90" s="42"/>
      <c r="CD90" s="42"/>
      <c r="CM90" s="42"/>
      <c r="DA90" s="42"/>
      <c r="DG90" s="42"/>
      <c r="DO90" s="42"/>
      <c r="DP90" s="42"/>
      <c r="DX90" s="42"/>
      <c r="EI90" s="42"/>
      <c r="ER90" s="42"/>
    </row>
    <row r="91" spans="4:148" x14ac:dyDescent="0.25"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42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42"/>
      <c r="AS91" s="42"/>
      <c r="BG91" s="42"/>
      <c r="BO91" s="42"/>
      <c r="CD91" s="42"/>
      <c r="CM91" s="42"/>
      <c r="DA91" s="42"/>
      <c r="DG91" s="42"/>
      <c r="DO91" s="42"/>
      <c r="DP91" s="42"/>
      <c r="DX91" s="42"/>
      <c r="EI91" s="42"/>
      <c r="ER91" s="42"/>
    </row>
    <row r="92" spans="4:148" x14ac:dyDescent="0.25"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42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42"/>
      <c r="AS92" s="42"/>
      <c r="BG92" s="42"/>
      <c r="BO92" s="42"/>
      <c r="CD92" s="42"/>
      <c r="CM92" s="42"/>
      <c r="DA92" s="42"/>
      <c r="DG92" s="42"/>
      <c r="DO92" s="42"/>
      <c r="DP92" s="42"/>
      <c r="DX92" s="42"/>
      <c r="EI92" s="42"/>
      <c r="ER92" s="42"/>
    </row>
    <row r="93" spans="4:148" x14ac:dyDescent="0.25"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42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42"/>
      <c r="AS93" s="42"/>
      <c r="BG93" s="42"/>
      <c r="BO93" s="42"/>
      <c r="CD93" s="42"/>
      <c r="CM93" s="42"/>
      <c r="DA93" s="42"/>
      <c r="DG93" s="42"/>
      <c r="DO93" s="42"/>
      <c r="DP93" s="42"/>
      <c r="DX93" s="42"/>
      <c r="EI93" s="42"/>
      <c r="ER93" s="42"/>
    </row>
    <row r="94" spans="4:148" x14ac:dyDescent="0.25"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42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42"/>
      <c r="AS94" s="42"/>
      <c r="BG94" s="42"/>
      <c r="BO94" s="42"/>
      <c r="CD94" s="42"/>
      <c r="CM94" s="42"/>
      <c r="DA94" s="42"/>
      <c r="DG94" s="42"/>
      <c r="DO94" s="42"/>
      <c r="DP94" s="42"/>
      <c r="DX94" s="42"/>
      <c r="EI94" s="42"/>
      <c r="ER94" s="42"/>
    </row>
    <row r="95" spans="4:148" x14ac:dyDescent="0.25"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42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42"/>
      <c r="AS95" s="42"/>
      <c r="BG95" s="42"/>
      <c r="BO95" s="42"/>
      <c r="CD95" s="42"/>
      <c r="CM95" s="42"/>
      <c r="DA95" s="42"/>
      <c r="DG95" s="42"/>
      <c r="DO95" s="42"/>
      <c r="DP95" s="42"/>
      <c r="DX95" s="42"/>
      <c r="EI95" s="42"/>
      <c r="ER95" s="42"/>
    </row>
    <row r="96" spans="4:148" x14ac:dyDescent="0.25"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42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42"/>
      <c r="AS96" s="42"/>
      <c r="BG96" s="42"/>
      <c r="BO96" s="42"/>
      <c r="CD96" s="42"/>
      <c r="CM96" s="42"/>
      <c r="DA96" s="42"/>
      <c r="DG96" s="42"/>
      <c r="DO96" s="42"/>
      <c r="DP96" s="42"/>
      <c r="DX96" s="42"/>
      <c r="EI96" s="42"/>
      <c r="ER96" s="42"/>
    </row>
    <row r="97" spans="4:148" x14ac:dyDescent="0.25"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42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42"/>
      <c r="AS97" s="42"/>
      <c r="BG97" s="42"/>
      <c r="BO97" s="42"/>
      <c r="CD97" s="42"/>
      <c r="CM97" s="42"/>
      <c r="DA97" s="42"/>
      <c r="DG97" s="42"/>
      <c r="DO97" s="42"/>
      <c r="DP97" s="42"/>
      <c r="DX97" s="42"/>
      <c r="EI97" s="42"/>
      <c r="ER97" s="42"/>
    </row>
    <row r="98" spans="4:148" x14ac:dyDescent="0.25"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42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42"/>
      <c r="AS98" s="42"/>
      <c r="BG98" s="42"/>
      <c r="BO98" s="42"/>
      <c r="CD98" s="42"/>
      <c r="CM98" s="42"/>
      <c r="DA98" s="42"/>
      <c r="DG98" s="42"/>
      <c r="DO98" s="42"/>
      <c r="DP98" s="42"/>
      <c r="DX98" s="42"/>
      <c r="EI98" s="42"/>
      <c r="ER98" s="42"/>
    </row>
    <row r="99" spans="4:148" x14ac:dyDescent="0.25"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42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42"/>
      <c r="AS99" s="42"/>
      <c r="BG99" s="42"/>
      <c r="BO99" s="42"/>
      <c r="CD99" s="42"/>
      <c r="CM99" s="42"/>
      <c r="DA99" s="42"/>
      <c r="DG99" s="42"/>
      <c r="DO99" s="42"/>
      <c r="DP99" s="42"/>
      <c r="DX99" s="42"/>
      <c r="EI99" s="42"/>
      <c r="ER99" s="42"/>
    </row>
    <row r="100" spans="4:148" x14ac:dyDescent="0.25"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42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42"/>
      <c r="AS100" s="42"/>
      <c r="BG100" s="42"/>
      <c r="BO100" s="42"/>
      <c r="CD100" s="42"/>
      <c r="CM100" s="42"/>
      <c r="DA100" s="42"/>
      <c r="DG100" s="42"/>
      <c r="DO100" s="42"/>
      <c r="DP100" s="42"/>
      <c r="DX100" s="42"/>
      <c r="EI100" s="42"/>
      <c r="ER100" s="42"/>
    </row>
    <row r="101" spans="4:148" x14ac:dyDescent="0.25"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42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42"/>
      <c r="AS101" s="42"/>
      <c r="BG101" s="42"/>
      <c r="BO101" s="42"/>
      <c r="CD101" s="42"/>
      <c r="CM101" s="42"/>
      <c r="DA101" s="42"/>
      <c r="DG101" s="42"/>
      <c r="DO101" s="42"/>
      <c r="DP101" s="42"/>
      <c r="DX101" s="42"/>
      <c r="EI101" s="42"/>
      <c r="ER101" s="42"/>
    </row>
    <row r="102" spans="4:148" x14ac:dyDescent="0.25"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42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42"/>
      <c r="AS102" s="42"/>
      <c r="BG102" s="42"/>
      <c r="BO102" s="42"/>
      <c r="CD102" s="42"/>
      <c r="CM102" s="42"/>
      <c r="DA102" s="42"/>
      <c r="DG102" s="42"/>
      <c r="DO102" s="42"/>
      <c r="DP102" s="42"/>
      <c r="DX102" s="42"/>
      <c r="EI102" s="42"/>
      <c r="ER102" s="42"/>
    </row>
    <row r="103" spans="4:148" x14ac:dyDescent="0.25"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42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42"/>
      <c r="AS103" s="42"/>
      <c r="BG103" s="42"/>
      <c r="BO103" s="42"/>
      <c r="CD103" s="42"/>
      <c r="CM103" s="42"/>
      <c r="DA103" s="42"/>
      <c r="DG103" s="42"/>
      <c r="DO103" s="42"/>
      <c r="DP103" s="42"/>
      <c r="DX103" s="42"/>
      <c r="EI103" s="42"/>
      <c r="ER103" s="42"/>
    </row>
    <row r="104" spans="4:148" x14ac:dyDescent="0.25"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42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42"/>
      <c r="AS104" s="42"/>
      <c r="BG104" s="42"/>
      <c r="BO104" s="42"/>
      <c r="CD104" s="42"/>
      <c r="CM104" s="42"/>
      <c r="DA104" s="42"/>
      <c r="DG104" s="42"/>
      <c r="DO104" s="42"/>
      <c r="DP104" s="42"/>
      <c r="DX104" s="42"/>
      <c r="EI104" s="42"/>
      <c r="ER104" s="42"/>
    </row>
    <row r="105" spans="4:148" x14ac:dyDescent="0.25"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42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42"/>
      <c r="AS105" s="42"/>
      <c r="BG105" s="42"/>
      <c r="BO105" s="42"/>
      <c r="CD105" s="42"/>
      <c r="CM105" s="42"/>
      <c r="DA105" s="42"/>
      <c r="DG105" s="42"/>
      <c r="DO105" s="42"/>
      <c r="DP105" s="42"/>
      <c r="DX105" s="42"/>
      <c r="EI105" s="42"/>
      <c r="ER105" s="42"/>
    </row>
    <row r="106" spans="4:148" x14ac:dyDescent="0.25"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42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42"/>
      <c r="AS106" s="42"/>
      <c r="BG106" s="42"/>
      <c r="BO106" s="42"/>
      <c r="CD106" s="42"/>
      <c r="CM106" s="42"/>
      <c r="DA106" s="42"/>
      <c r="DG106" s="42"/>
      <c r="DO106" s="42"/>
      <c r="DP106" s="42"/>
      <c r="DX106" s="42"/>
      <c r="EI106" s="42"/>
      <c r="ER106" s="42"/>
    </row>
    <row r="107" spans="4:148" x14ac:dyDescent="0.25"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42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42"/>
      <c r="AS107" s="42"/>
      <c r="BG107" s="42"/>
      <c r="BO107" s="42"/>
      <c r="CD107" s="42"/>
      <c r="CM107" s="42"/>
      <c r="DA107" s="42"/>
      <c r="DG107" s="42"/>
      <c r="DO107" s="42"/>
      <c r="DP107" s="42"/>
      <c r="DX107" s="42"/>
      <c r="EI107" s="42"/>
      <c r="ER107" s="42"/>
    </row>
    <row r="108" spans="4:148" x14ac:dyDescent="0.25"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42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42"/>
      <c r="AS108" s="42"/>
      <c r="BG108" s="42"/>
      <c r="BO108" s="42"/>
      <c r="CD108" s="42"/>
      <c r="CM108" s="42"/>
      <c r="DA108" s="42"/>
      <c r="DG108" s="42"/>
      <c r="DO108" s="42"/>
      <c r="DP108" s="42"/>
      <c r="DX108" s="42"/>
      <c r="EI108" s="42"/>
      <c r="ER108" s="42"/>
    </row>
    <row r="109" spans="4:148" x14ac:dyDescent="0.25"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42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42"/>
      <c r="AS109" s="42"/>
      <c r="BG109" s="42"/>
      <c r="BO109" s="42"/>
      <c r="CD109" s="42"/>
      <c r="CM109" s="42"/>
      <c r="DA109" s="42"/>
      <c r="DG109" s="42"/>
      <c r="DO109" s="42"/>
      <c r="DP109" s="42"/>
      <c r="DX109" s="42"/>
      <c r="EI109" s="42"/>
      <c r="ER109" s="42"/>
    </row>
    <row r="110" spans="4:148" x14ac:dyDescent="0.25"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42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42"/>
      <c r="AS110" s="42"/>
      <c r="BG110" s="42"/>
      <c r="BO110" s="42"/>
      <c r="CD110" s="42"/>
      <c r="CM110" s="42"/>
      <c r="DA110" s="42"/>
      <c r="DG110" s="42"/>
      <c r="DO110" s="42"/>
      <c r="DP110" s="42"/>
      <c r="DX110" s="42"/>
      <c r="EI110" s="42"/>
      <c r="ER110" s="42"/>
    </row>
    <row r="111" spans="4:148" x14ac:dyDescent="0.25"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42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42"/>
      <c r="AS111" s="42"/>
      <c r="BG111" s="42"/>
      <c r="BO111" s="42"/>
      <c r="CD111" s="42"/>
      <c r="CM111" s="42"/>
      <c r="DA111" s="42"/>
      <c r="DG111" s="42"/>
      <c r="DO111" s="42"/>
      <c r="DP111" s="42"/>
      <c r="DX111" s="42"/>
      <c r="EI111" s="42"/>
      <c r="ER111" s="42"/>
    </row>
    <row r="112" spans="4:148" x14ac:dyDescent="0.25"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42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42"/>
      <c r="AS112" s="42"/>
      <c r="BG112" s="42"/>
      <c r="BO112" s="42"/>
      <c r="CD112" s="42"/>
      <c r="CM112" s="42"/>
      <c r="DA112" s="42"/>
      <c r="DG112" s="42"/>
      <c r="DO112" s="42"/>
      <c r="DP112" s="42"/>
      <c r="DX112" s="42"/>
      <c r="EI112" s="42"/>
      <c r="ER112" s="42"/>
    </row>
    <row r="113" spans="4:148" x14ac:dyDescent="0.25"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42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42"/>
      <c r="AS113" s="42"/>
      <c r="BG113" s="42"/>
      <c r="BO113" s="42"/>
      <c r="CD113" s="42"/>
      <c r="CM113" s="42"/>
      <c r="DA113" s="42"/>
      <c r="DG113" s="42"/>
      <c r="DO113" s="42"/>
      <c r="DP113" s="42"/>
      <c r="DX113" s="42"/>
      <c r="EI113" s="42"/>
      <c r="ER113" s="42"/>
    </row>
    <row r="114" spans="4:148" x14ac:dyDescent="0.25"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42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42"/>
      <c r="AS114" s="42"/>
      <c r="BG114" s="42"/>
      <c r="BO114" s="42"/>
      <c r="CD114" s="42"/>
      <c r="CM114" s="42"/>
      <c r="DA114" s="42"/>
      <c r="DG114" s="42"/>
      <c r="DO114" s="42"/>
      <c r="DP114" s="42"/>
      <c r="DX114" s="42"/>
      <c r="EI114" s="42"/>
      <c r="ER114" s="42"/>
    </row>
    <row r="115" spans="4:148" x14ac:dyDescent="0.25"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42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42"/>
      <c r="AS115" s="42"/>
      <c r="BG115" s="42"/>
      <c r="BO115" s="42"/>
      <c r="CD115" s="42"/>
      <c r="CM115" s="42"/>
      <c r="DA115" s="42"/>
      <c r="DG115" s="42"/>
      <c r="DO115" s="42"/>
      <c r="DP115" s="42"/>
      <c r="DX115" s="42"/>
      <c r="EI115" s="42"/>
      <c r="ER115" s="42"/>
    </row>
    <row r="116" spans="4:148" x14ac:dyDescent="0.25"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42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42"/>
      <c r="AS116" s="42"/>
      <c r="BG116" s="42"/>
      <c r="BO116" s="42"/>
      <c r="CD116" s="42"/>
      <c r="CM116" s="42"/>
      <c r="DA116" s="42"/>
      <c r="DG116" s="42"/>
      <c r="DO116" s="42"/>
      <c r="DP116" s="42"/>
      <c r="DX116" s="42"/>
      <c r="EI116" s="42"/>
      <c r="ER116" s="42"/>
    </row>
    <row r="117" spans="4:148" x14ac:dyDescent="0.25"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42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42"/>
      <c r="AS117" s="42"/>
      <c r="BG117" s="42"/>
      <c r="BO117" s="42"/>
      <c r="CD117" s="42"/>
      <c r="CM117" s="42"/>
      <c r="DA117" s="42"/>
      <c r="DG117" s="42"/>
      <c r="DO117" s="42"/>
      <c r="DP117" s="42"/>
      <c r="DX117" s="42"/>
      <c r="EI117" s="42"/>
      <c r="ER117" s="42"/>
    </row>
    <row r="118" spans="4:148" x14ac:dyDescent="0.25"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42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42"/>
      <c r="AS118" s="42"/>
      <c r="BG118" s="42"/>
      <c r="BO118" s="42"/>
      <c r="CD118" s="42"/>
      <c r="CM118" s="42"/>
      <c r="DA118" s="42"/>
      <c r="DG118" s="42"/>
      <c r="DO118" s="42"/>
      <c r="DP118" s="42"/>
      <c r="DX118" s="42"/>
      <c r="EI118" s="42"/>
      <c r="ER118" s="42"/>
    </row>
    <row r="119" spans="4:148" x14ac:dyDescent="0.25"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42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42"/>
      <c r="AS119" s="42"/>
      <c r="BG119" s="42"/>
      <c r="BO119" s="42"/>
      <c r="CD119" s="42"/>
      <c r="CM119" s="42"/>
      <c r="DA119" s="42"/>
      <c r="DG119" s="42"/>
      <c r="DO119" s="42"/>
      <c r="DP119" s="42"/>
      <c r="DX119" s="42"/>
      <c r="EI119" s="42"/>
      <c r="ER119" s="42"/>
    </row>
    <row r="120" spans="4:148" x14ac:dyDescent="0.25"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42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42"/>
      <c r="AS120" s="42"/>
      <c r="BG120" s="42"/>
      <c r="BO120" s="42"/>
      <c r="CD120" s="42"/>
      <c r="CM120" s="42"/>
      <c r="DA120" s="42"/>
      <c r="DG120" s="42"/>
      <c r="DO120" s="42"/>
      <c r="DP120" s="42"/>
      <c r="DX120" s="42"/>
      <c r="EI120" s="42"/>
      <c r="ER120" s="42"/>
    </row>
    <row r="121" spans="4:148" x14ac:dyDescent="0.25"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42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42"/>
      <c r="AS121" s="42"/>
      <c r="BG121" s="42"/>
      <c r="BO121" s="42"/>
      <c r="CD121" s="42"/>
      <c r="CM121" s="42"/>
      <c r="DA121" s="42"/>
      <c r="DG121" s="42"/>
      <c r="DO121" s="42"/>
      <c r="DP121" s="42"/>
      <c r="DX121" s="42"/>
      <c r="EI121" s="42"/>
      <c r="ER121" s="42"/>
    </row>
    <row r="122" spans="4:148" x14ac:dyDescent="0.25"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42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42"/>
      <c r="AS122" s="42"/>
      <c r="BG122" s="42"/>
      <c r="BO122" s="42"/>
      <c r="CD122" s="42"/>
      <c r="CM122" s="42"/>
      <c r="DA122" s="42"/>
      <c r="DG122" s="42"/>
      <c r="DO122" s="42"/>
      <c r="DP122" s="42"/>
      <c r="DX122" s="42"/>
      <c r="EI122" s="42"/>
      <c r="ER122" s="42"/>
    </row>
    <row r="123" spans="4:148" x14ac:dyDescent="0.25"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42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42"/>
      <c r="AS123" s="42"/>
      <c r="BG123" s="42"/>
      <c r="BO123" s="42"/>
      <c r="CD123" s="42"/>
      <c r="CM123" s="42"/>
      <c r="DA123" s="42"/>
      <c r="DG123" s="42"/>
      <c r="DO123" s="42"/>
      <c r="DP123" s="42"/>
      <c r="DX123" s="42"/>
      <c r="EI123" s="42"/>
      <c r="ER123" s="42"/>
    </row>
    <row r="124" spans="4:148" x14ac:dyDescent="0.25"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42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42"/>
      <c r="AS124" s="42"/>
      <c r="BG124" s="42"/>
      <c r="BO124" s="42"/>
      <c r="CD124" s="42"/>
      <c r="CM124" s="42"/>
      <c r="DA124" s="42"/>
      <c r="DG124" s="42"/>
      <c r="DO124" s="42"/>
      <c r="DP124" s="42"/>
      <c r="DX124" s="42"/>
      <c r="EI124" s="42"/>
      <c r="ER124" s="42"/>
    </row>
    <row r="125" spans="4:148" x14ac:dyDescent="0.25"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42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42"/>
      <c r="AS125" s="42"/>
      <c r="BG125" s="42"/>
      <c r="BO125" s="42"/>
      <c r="CD125" s="42"/>
      <c r="CM125" s="42"/>
      <c r="DA125" s="42"/>
      <c r="DG125" s="42"/>
      <c r="DO125" s="42"/>
      <c r="DP125" s="42"/>
      <c r="DX125" s="42"/>
      <c r="EI125" s="42"/>
      <c r="ER125" s="42"/>
    </row>
    <row r="126" spans="4:148" x14ac:dyDescent="0.25"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42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42"/>
      <c r="AS126" s="42"/>
      <c r="BG126" s="42"/>
      <c r="BO126" s="42"/>
      <c r="CD126" s="42"/>
      <c r="CM126" s="42"/>
      <c r="DA126" s="42"/>
      <c r="DG126" s="42"/>
      <c r="DO126" s="42"/>
      <c r="DP126" s="42"/>
      <c r="DX126" s="42"/>
      <c r="EI126" s="42"/>
      <c r="ER126" s="42"/>
    </row>
    <row r="127" spans="4:148" x14ac:dyDescent="0.25"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42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42"/>
      <c r="AS127" s="42"/>
      <c r="BG127" s="42"/>
      <c r="BO127" s="42"/>
      <c r="CD127" s="42"/>
      <c r="CM127" s="42"/>
      <c r="DA127" s="42"/>
      <c r="DG127" s="42"/>
      <c r="DO127" s="42"/>
      <c r="DP127" s="42"/>
      <c r="DX127" s="42"/>
      <c r="EI127" s="42"/>
      <c r="ER127" s="42"/>
    </row>
    <row r="128" spans="4:148" x14ac:dyDescent="0.25"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42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42"/>
      <c r="AS128" s="42"/>
      <c r="BG128" s="42"/>
      <c r="BO128" s="42"/>
      <c r="CD128" s="42"/>
      <c r="CM128" s="42"/>
      <c r="DA128" s="42"/>
      <c r="DG128" s="42"/>
      <c r="DO128" s="42"/>
      <c r="DP128" s="42"/>
      <c r="DX128" s="42"/>
      <c r="EI128" s="42"/>
      <c r="ER128" s="42"/>
    </row>
    <row r="129" spans="4:148" x14ac:dyDescent="0.25"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42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42"/>
      <c r="AS129" s="42"/>
      <c r="BG129" s="42"/>
      <c r="BO129" s="42"/>
      <c r="CD129" s="42"/>
      <c r="CM129" s="42"/>
      <c r="DA129" s="42"/>
      <c r="DG129" s="42"/>
      <c r="DO129" s="42"/>
      <c r="DP129" s="42"/>
      <c r="DX129" s="42"/>
      <c r="EI129" s="42"/>
      <c r="ER129" s="42"/>
    </row>
    <row r="130" spans="4:148" x14ac:dyDescent="0.25"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42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42"/>
      <c r="AS130" s="42"/>
      <c r="BG130" s="42"/>
      <c r="BO130" s="42"/>
      <c r="CD130" s="42"/>
      <c r="CM130" s="42"/>
      <c r="DA130" s="42"/>
      <c r="DG130" s="42"/>
      <c r="DO130" s="42"/>
      <c r="DP130" s="42"/>
      <c r="DX130" s="42"/>
      <c r="EI130" s="42"/>
      <c r="ER130" s="42"/>
    </row>
    <row r="131" spans="4:148" x14ac:dyDescent="0.25"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42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42"/>
      <c r="AS131" s="42"/>
      <c r="BG131" s="42"/>
      <c r="BO131" s="42"/>
      <c r="CD131" s="42"/>
      <c r="CM131" s="42"/>
      <c r="DA131" s="42"/>
      <c r="DG131" s="42"/>
      <c r="DO131" s="42"/>
      <c r="DP131" s="42"/>
      <c r="DX131" s="42"/>
      <c r="EI131" s="42"/>
      <c r="ER131" s="42"/>
    </row>
    <row r="132" spans="4:148" x14ac:dyDescent="0.25"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42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42"/>
      <c r="AS132" s="42"/>
      <c r="BG132" s="42"/>
      <c r="BO132" s="42"/>
      <c r="CD132" s="42"/>
      <c r="CM132" s="42"/>
      <c r="DA132" s="42"/>
      <c r="DG132" s="42"/>
      <c r="DO132" s="42"/>
      <c r="DP132" s="42"/>
      <c r="DX132" s="42"/>
      <c r="EI132" s="42"/>
      <c r="ER132" s="42"/>
    </row>
    <row r="133" spans="4:148" x14ac:dyDescent="0.25"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42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42"/>
      <c r="AS133" s="42"/>
      <c r="BG133" s="42"/>
      <c r="BO133" s="42"/>
      <c r="CD133" s="42"/>
      <c r="CM133" s="42"/>
      <c r="DA133" s="42"/>
      <c r="DG133" s="42"/>
      <c r="DO133" s="42"/>
      <c r="DP133" s="42"/>
      <c r="DX133" s="42"/>
      <c r="EI133" s="42"/>
      <c r="ER133" s="42"/>
    </row>
    <row r="134" spans="4:148" x14ac:dyDescent="0.25"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42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42"/>
      <c r="AS134" s="42"/>
      <c r="BG134" s="42"/>
      <c r="BO134" s="42"/>
      <c r="CD134" s="42"/>
      <c r="CM134" s="42"/>
      <c r="DA134" s="42"/>
      <c r="DG134" s="42"/>
      <c r="DO134" s="42"/>
      <c r="DP134" s="42"/>
      <c r="DX134" s="42"/>
      <c r="EI134" s="42"/>
      <c r="ER134" s="42"/>
    </row>
    <row r="135" spans="4:148" x14ac:dyDescent="0.25"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42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42"/>
      <c r="AS135" s="42"/>
      <c r="BG135" s="42"/>
      <c r="BO135" s="42"/>
      <c r="CD135" s="42"/>
      <c r="CM135" s="42"/>
      <c r="DA135" s="42"/>
      <c r="DG135" s="42"/>
      <c r="DO135" s="42"/>
      <c r="DP135" s="42"/>
      <c r="DX135" s="42"/>
      <c r="EI135" s="42"/>
      <c r="ER135" s="42"/>
    </row>
    <row r="136" spans="4:148" x14ac:dyDescent="0.25"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42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42"/>
      <c r="AS136" s="42"/>
      <c r="BG136" s="42"/>
      <c r="BO136" s="42"/>
      <c r="CD136" s="42"/>
      <c r="CM136" s="42"/>
      <c r="DA136" s="42"/>
      <c r="DG136" s="42"/>
      <c r="DO136" s="42"/>
      <c r="DP136" s="42"/>
      <c r="DX136" s="42"/>
      <c r="EI136" s="42"/>
      <c r="ER136" s="42"/>
    </row>
    <row r="137" spans="4:148" x14ac:dyDescent="0.25"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42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42"/>
      <c r="AS137" s="42"/>
      <c r="BG137" s="42"/>
      <c r="BO137" s="42"/>
      <c r="CD137" s="42"/>
      <c r="CM137" s="42"/>
      <c r="DA137" s="42"/>
      <c r="DG137" s="42"/>
      <c r="DO137" s="42"/>
      <c r="DP137" s="42"/>
      <c r="DX137" s="42"/>
      <c r="EI137" s="42"/>
      <c r="ER137" s="42"/>
    </row>
    <row r="138" spans="4:148" x14ac:dyDescent="0.25"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42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42"/>
      <c r="AS138" s="42"/>
      <c r="BG138" s="42"/>
      <c r="BO138" s="42"/>
      <c r="CD138" s="42"/>
      <c r="CM138" s="42"/>
      <c r="DA138" s="42"/>
      <c r="DG138" s="42"/>
      <c r="DO138" s="42"/>
      <c r="DP138" s="42"/>
      <c r="DX138" s="42"/>
      <c r="EI138" s="42"/>
      <c r="ER138" s="42"/>
    </row>
    <row r="139" spans="4:148" x14ac:dyDescent="0.25"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42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42"/>
      <c r="AS139" s="42"/>
      <c r="BG139" s="42"/>
      <c r="BO139" s="42"/>
      <c r="CD139" s="42"/>
      <c r="CM139" s="42"/>
      <c r="DA139" s="42"/>
      <c r="DG139" s="42"/>
      <c r="DO139" s="42"/>
      <c r="DP139" s="42"/>
      <c r="DX139" s="42"/>
      <c r="EI139" s="42"/>
      <c r="ER139" s="42"/>
    </row>
    <row r="140" spans="4:148" x14ac:dyDescent="0.25"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42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42"/>
      <c r="AS140" s="42"/>
      <c r="BG140" s="42"/>
      <c r="BO140" s="42"/>
      <c r="CD140" s="42"/>
      <c r="CM140" s="42"/>
      <c r="DA140" s="42"/>
      <c r="DG140" s="42"/>
      <c r="DO140" s="42"/>
      <c r="DP140" s="42"/>
      <c r="DX140" s="42"/>
      <c r="EI140" s="42"/>
      <c r="ER140" s="42"/>
    </row>
    <row r="141" spans="4:148" x14ac:dyDescent="0.25"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42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42"/>
      <c r="AS141" s="42"/>
      <c r="BG141" s="42"/>
      <c r="BO141" s="42"/>
      <c r="CD141" s="42"/>
      <c r="CM141" s="42"/>
      <c r="DA141" s="42"/>
      <c r="DG141" s="42"/>
      <c r="DO141" s="42"/>
      <c r="DP141" s="42"/>
      <c r="DX141" s="42"/>
      <c r="EI141" s="42"/>
      <c r="ER141" s="42"/>
    </row>
    <row r="142" spans="4:148" x14ac:dyDescent="0.25"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42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42"/>
      <c r="AS142" s="42"/>
      <c r="BG142" s="42"/>
      <c r="BO142" s="42"/>
      <c r="CD142" s="42"/>
      <c r="CM142" s="42"/>
      <c r="DA142" s="42"/>
      <c r="DG142" s="42"/>
      <c r="DO142" s="42"/>
      <c r="DP142" s="42"/>
      <c r="DX142" s="42"/>
      <c r="EI142" s="42"/>
      <c r="ER142" s="42"/>
    </row>
    <row r="143" spans="4:148" x14ac:dyDescent="0.25"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42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42"/>
      <c r="AS143" s="42"/>
      <c r="BG143" s="42"/>
      <c r="BO143" s="42"/>
      <c r="CD143" s="42"/>
      <c r="CM143" s="42"/>
      <c r="DA143" s="42"/>
      <c r="DG143" s="42"/>
      <c r="DO143" s="42"/>
      <c r="DP143" s="42"/>
      <c r="DX143" s="42"/>
      <c r="EI143" s="42"/>
      <c r="ER143" s="42"/>
    </row>
    <row r="144" spans="4:148" x14ac:dyDescent="0.25"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42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42"/>
      <c r="AS144" s="42"/>
      <c r="BG144" s="42"/>
      <c r="BO144" s="42"/>
      <c r="CD144" s="42"/>
      <c r="CM144" s="42"/>
      <c r="DA144" s="42"/>
      <c r="DG144" s="42"/>
      <c r="DO144" s="42"/>
      <c r="DP144" s="42"/>
      <c r="DX144" s="42"/>
      <c r="EI144" s="42"/>
      <c r="ER144" s="42"/>
    </row>
    <row r="145" spans="4:148" x14ac:dyDescent="0.25"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42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42"/>
      <c r="AS145" s="42"/>
      <c r="BG145" s="42"/>
      <c r="BO145" s="42"/>
      <c r="CD145" s="42"/>
      <c r="CM145" s="42"/>
      <c r="DA145" s="42"/>
      <c r="DG145" s="42"/>
      <c r="DO145" s="42"/>
      <c r="DP145" s="42"/>
      <c r="DX145" s="42"/>
      <c r="EI145" s="42"/>
      <c r="ER145" s="42"/>
    </row>
    <row r="146" spans="4:148" x14ac:dyDescent="0.25"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42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42"/>
      <c r="AS146" s="42"/>
      <c r="BG146" s="42"/>
      <c r="BO146" s="42"/>
      <c r="CD146" s="42"/>
      <c r="CM146" s="42"/>
      <c r="DA146" s="42"/>
      <c r="DG146" s="42"/>
      <c r="DO146" s="42"/>
      <c r="DP146" s="42"/>
      <c r="DX146" s="42"/>
      <c r="EI146" s="42"/>
      <c r="ER146" s="42"/>
    </row>
    <row r="147" spans="4:148" x14ac:dyDescent="0.25"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42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42"/>
      <c r="AS147" s="42"/>
      <c r="BG147" s="42"/>
      <c r="BO147" s="42"/>
      <c r="CD147" s="42"/>
      <c r="CM147" s="42"/>
      <c r="DA147" s="42"/>
      <c r="DG147" s="42"/>
      <c r="DO147" s="42"/>
      <c r="DP147" s="42"/>
      <c r="DX147" s="42"/>
      <c r="EI147" s="42"/>
      <c r="ER147" s="42"/>
    </row>
    <row r="148" spans="4:148" x14ac:dyDescent="0.25"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42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42"/>
      <c r="AS148" s="42"/>
      <c r="BG148" s="42"/>
      <c r="BO148" s="42"/>
      <c r="CD148" s="42"/>
      <c r="CM148" s="42"/>
      <c r="DA148" s="42"/>
      <c r="DG148" s="42"/>
      <c r="DO148" s="42"/>
      <c r="DP148" s="42"/>
      <c r="DX148" s="42"/>
      <c r="EI148" s="42"/>
      <c r="ER148" s="42"/>
    </row>
    <row r="149" spans="4:148" x14ac:dyDescent="0.25"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42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42"/>
      <c r="AS149" s="42"/>
      <c r="BG149" s="42"/>
      <c r="BO149" s="42"/>
      <c r="CD149" s="42"/>
      <c r="CM149" s="42"/>
      <c r="DA149" s="42"/>
      <c r="DG149" s="42"/>
      <c r="DO149" s="42"/>
      <c r="DP149" s="42"/>
      <c r="DX149" s="42"/>
      <c r="EI149" s="42"/>
      <c r="ER149" s="42"/>
    </row>
    <row r="150" spans="4:148" x14ac:dyDescent="0.25"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42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42"/>
      <c r="AS150" s="42"/>
      <c r="BG150" s="42"/>
      <c r="BO150" s="42"/>
      <c r="CD150" s="42"/>
      <c r="CM150" s="42"/>
      <c r="DA150" s="42"/>
      <c r="DG150" s="42"/>
      <c r="DO150" s="42"/>
      <c r="DP150" s="42"/>
      <c r="DX150" s="42"/>
      <c r="EI150" s="42"/>
      <c r="ER150" s="42"/>
    </row>
    <row r="151" spans="4:148" x14ac:dyDescent="0.25"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42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42"/>
      <c r="AS151" s="42"/>
      <c r="BG151" s="42"/>
      <c r="BO151" s="42"/>
      <c r="CD151" s="42"/>
      <c r="CM151" s="42"/>
      <c r="DA151" s="42"/>
      <c r="DG151" s="42"/>
      <c r="DO151" s="42"/>
      <c r="DP151" s="42"/>
      <c r="DX151" s="42"/>
      <c r="EI151" s="42"/>
      <c r="ER151" s="42"/>
    </row>
    <row r="152" spans="4:148" x14ac:dyDescent="0.25"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42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42"/>
      <c r="AS152" s="42"/>
      <c r="BG152" s="42"/>
      <c r="BO152" s="42"/>
      <c r="CD152" s="42"/>
      <c r="CM152" s="42"/>
      <c r="DA152" s="42"/>
      <c r="DG152" s="42"/>
      <c r="DO152" s="42"/>
      <c r="DP152" s="42"/>
      <c r="DX152" s="42"/>
      <c r="EI152" s="42"/>
      <c r="ER152" s="42"/>
    </row>
    <row r="153" spans="4:148" x14ac:dyDescent="0.25"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42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42"/>
      <c r="AS153" s="42"/>
      <c r="BG153" s="42"/>
      <c r="BO153" s="42"/>
      <c r="CD153" s="42"/>
      <c r="CM153" s="42"/>
      <c r="DA153" s="42"/>
      <c r="DG153" s="42"/>
      <c r="DO153" s="42"/>
      <c r="DP153" s="42"/>
      <c r="DX153" s="42"/>
      <c r="EI153" s="42"/>
      <c r="ER153" s="42"/>
    </row>
    <row r="154" spans="4:148" x14ac:dyDescent="0.25"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42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42"/>
      <c r="AS154" s="42"/>
      <c r="BG154" s="42"/>
      <c r="BO154" s="42"/>
      <c r="CD154" s="42"/>
      <c r="CM154" s="42"/>
      <c r="DA154" s="42"/>
      <c r="DG154" s="42"/>
      <c r="DO154" s="42"/>
      <c r="DP154" s="42"/>
      <c r="DX154" s="42"/>
      <c r="EI154" s="42"/>
      <c r="ER154" s="42"/>
    </row>
    <row r="155" spans="4:148" x14ac:dyDescent="0.25"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42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42"/>
      <c r="AS155" s="42"/>
      <c r="BG155" s="42"/>
      <c r="BO155" s="42"/>
      <c r="CD155" s="42"/>
      <c r="CM155" s="42"/>
      <c r="DA155" s="42"/>
      <c r="DG155" s="42"/>
      <c r="DO155" s="42"/>
      <c r="DP155" s="42"/>
      <c r="DX155" s="42"/>
      <c r="EI155" s="42"/>
      <c r="ER155" s="42"/>
    </row>
    <row r="156" spans="4:148" x14ac:dyDescent="0.25"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42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42"/>
      <c r="AS156" s="42"/>
      <c r="BG156" s="42"/>
      <c r="BO156" s="42"/>
      <c r="CD156" s="42"/>
      <c r="CM156" s="42"/>
      <c r="DA156" s="42"/>
      <c r="DG156" s="42"/>
      <c r="DO156" s="42"/>
      <c r="DP156" s="42"/>
      <c r="DX156" s="42"/>
      <c r="EI156" s="42"/>
      <c r="ER156" s="42"/>
    </row>
    <row r="157" spans="4:148" x14ac:dyDescent="0.25"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42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42"/>
      <c r="AS157" s="42"/>
      <c r="BG157" s="42"/>
      <c r="BO157" s="42"/>
      <c r="CD157" s="42"/>
      <c r="CM157" s="42"/>
      <c r="DA157" s="42"/>
      <c r="DG157" s="42"/>
      <c r="DO157" s="42"/>
      <c r="DP157" s="42"/>
      <c r="DX157" s="42"/>
      <c r="EI157" s="42"/>
      <c r="ER157" s="42"/>
    </row>
    <row r="158" spans="4:148" x14ac:dyDescent="0.25"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42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42"/>
      <c r="AS158" s="42"/>
      <c r="BG158" s="42"/>
      <c r="BO158" s="42"/>
      <c r="CD158" s="42"/>
      <c r="CM158" s="42"/>
      <c r="DA158" s="42"/>
      <c r="DG158" s="42"/>
      <c r="DO158" s="42"/>
      <c r="DP158" s="42"/>
      <c r="DX158" s="42"/>
      <c r="EI158" s="42"/>
      <c r="ER158" s="42"/>
    </row>
    <row r="159" spans="4:148" x14ac:dyDescent="0.25"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42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42"/>
      <c r="AS159" s="42"/>
      <c r="BG159" s="42"/>
      <c r="BO159" s="42"/>
      <c r="CD159" s="42"/>
      <c r="CM159" s="42"/>
      <c r="DA159" s="42"/>
      <c r="DG159" s="42"/>
      <c r="DO159" s="42"/>
      <c r="DP159" s="42"/>
      <c r="DX159" s="42"/>
      <c r="EI159" s="42"/>
      <c r="ER159" s="42"/>
    </row>
    <row r="160" spans="4:148" x14ac:dyDescent="0.25"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42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42"/>
      <c r="AS160" s="42"/>
      <c r="BG160" s="42"/>
      <c r="BO160" s="42"/>
      <c r="CD160" s="42"/>
      <c r="CM160" s="42"/>
      <c r="DA160" s="42"/>
      <c r="DG160" s="42"/>
      <c r="DO160" s="42"/>
      <c r="DP160" s="42"/>
      <c r="DX160" s="42"/>
      <c r="EI160" s="42"/>
      <c r="ER160" s="42"/>
    </row>
    <row r="161" spans="4:148" x14ac:dyDescent="0.25"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42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42"/>
      <c r="AS161" s="42"/>
      <c r="BG161" s="42"/>
      <c r="BO161" s="42"/>
      <c r="CD161" s="42"/>
      <c r="CM161" s="42"/>
      <c r="DA161" s="42"/>
      <c r="DG161" s="42"/>
      <c r="DO161" s="42"/>
      <c r="DP161" s="42"/>
      <c r="DX161" s="42"/>
      <c r="EI161" s="42"/>
      <c r="ER161" s="42"/>
    </row>
    <row r="162" spans="4:148" x14ac:dyDescent="0.25"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42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42"/>
      <c r="AS162" s="42"/>
      <c r="BG162" s="42"/>
      <c r="BO162" s="42"/>
      <c r="CD162" s="42"/>
      <c r="CM162" s="42"/>
      <c r="DA162" s="42"/>
      <c r="DG162" s="42"/>
      <c r="DO162" s="42"/>
      <c r="DP162" s="42"/>
      <c r="DX162" s="42"/>
      <c r="EI162" s="42"/>
      <c r="ER162" s="42"/>
    </row>
    <row r="163" spans="4:148" x14ac:dyDescent="0.25"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42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42"/>
      <c r="AS163" s="42"/>
      <c r="BG163" s="42"/>
      <c r="BO163" s="42"/>
      <c r="CD163" s="42"/>
      <c r="CM163" s="42"/>
      <c r="DA163" s="42"/>
      <c r="DG163" s="42"/>
      <c r="DO163" s="42"/>
      <c r="DP163" s="42"/>
      <c r="DX163" s="42"/>
      <c r="EI163" s="42"/>
      <c r="ER163" s="42"/>
    </row>
    <row r="164" spans="4:148" x14ac:dyDescent="0.25"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42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42"/>
      <c r="AS164" s="42"/>
      <c r="BG164" s="42"/>
      <c r="BO164" s="42"/>
      <c r="CD164" s="42"/>
      <c r="CM164" s="42"/>
      <c r="DA164" s="42"/>
      <c r="DG164" s="42"/>
      <c r="DO164" s="42"/>
      <c r="DP164" s="42"/>
      <c r="DX164" s="42"/>
      <c r="EI164" s="42"/>
      <c r="ER164" s="42"/>
    </row>
    <row r="165" spans="4:148" x14ac:dyDescent="0.25"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42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42"/>
      <c r="AS165" s="42"/>
      <c r="BG165" s="42"/>
      <c r="BO165" s="42"/>
      <c r="CD165" s="42"/>
      <c r="CM165" s="42"/>
      <c r="DA165" s="42"/>
      <c r="DG165" s="42"/>
      <c r="DO165" s="42"/>
      <c r="DP165" s="42"/>
      <c r="DX165" s="42"/>
      <c r="EI165" s="42"/>
      <c r="ER165" s="42"/>
    </row>
    <row r="166" spans="4:148" x14ac:dyDescent="0.25"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42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42"/>
      <c r="AS166" s="42"/>
      <c r="BG166" s="42"/>
      <c r="BO166" s="42"/>
      <c r="CD166" s="42"/>
      <c r="CM166" s="42"/>
      <c r="DA166" s="42"/>
      <c r="DG166" s="42"/>
      <c r="DO166" s="42"/>
      <c r="DP166" s="42"/>
      <c r="DX166" s="42"/>
      <c r="EI166" s="42"/>
      <c r="ER166" s="42"/>
    </row>
    <row r="167" spans="4:148" x14ac:dyDescent="0.25"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42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42"/>
      <c r="AS167" s="42"/>
      <c r="BG167" s="42"/>
      <c r="BO167" s="42"/>
      <c r="CD167" s="42"/>
      <c r="CM167" s="42"/>
      <c r="DA167" s="42"/>
      <c r="DG167" s="42"/>
      <c r="DO167" s="42"/>
      <c r="DP167" s="42"/>
      <c r="DX167" s="42"/>
      <c r="EI167" s="42"/>
      <c r="ER167" s="42"/>
    </row>
    <row r="168" spans="4:148" x14ac:dyDescent="0.25"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42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42"/>
      <c r="AS168" s="42"/>
      <c r="BG168" s="42"/>
      <c r="BO168" s="42"/>
      <c r="CD168" s="42"/>
      <c r="CM168" s="42"/>
      <c r="DA168" s="42"/>
      <c r="DG168" s="42"/>
      <c r="DO168" s="42"/>
      <c r="DP168" s="42"/>
      <c r="DX168" s="42"/>
      <c r="EI168" s="42"/>
      <c r="ER168" s="42"/>
    </row>
    <row r="169" spans="4:148" x14ac:dyDescent="0.25"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42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42"/>
      <c r="AS169" s="42"/>
      <c r="BG169" s="42"/>
      <c r="BO169" s="42"/>
      <c r="CD169" s="42"/>
      <c r="CM169" s="42"/>
      <c r="DA169" s="42"/>
      <c r="DG169" s="42"/>
      <c r="DO169" s="42"/>
      <c r="DP169" s="42"/>
      <c r="DX169" s="42"/>
      <c r="EI169" s="42"/>
      <c r="ER169" s="42"/>
    </row>
    <row r="170" spans="4:148" x14ac:dyDescent="0.25"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42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42"/>
      <c r="AS170" s="42"/>
      <c r="BG170" s="42"/>
      <c r="BO170" s="42"/>
      <c r="CD170" s="42"/>
      <c r="CM170" s="42"/>
      <c r="DA170" s="42"/>
      <c r="DG170" s="42"/>
      <c r="DO170" s="42"/>
      <c r="DP170" s="42"/>
      <c r="DX170" s="42"/>
      <c r="EI170" s="42"/>
      <c r="ER170" s="42"/>
    </row>
    <row r="171" spans="4:148" x14ac:dyDescent="0.25"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42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42"/>
      <c r="AS171" s="42"/>
      <c r="BG171" s="42"/>
      <c r="BO171" s="42"/>
      <c r="CD171" s="42"/>
      <c r="CM171" s="42"/>
      <c r="DA171" s="42"/>
      <c r="DG171" s="42"/>
      <c r="DO171" s="42"/>
      <c r="DP171" s="42"/>
      <c r="DX171" s="42"/>
      <c r="EI171" s="42"/>
      <c r="ER171" s="42"/>
    </row>
    <row r="172" spans="4:148" x14ac:dyDescent="0.25"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42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42"/>
      <c r="AS172" s="42"/>
      <c r="BG172" s="42"/>
      <c r="BO172" s="42"/>
      <c r="CD172" s="42"/>
      <c r="CM172" s="42"/>
      <c r="DA172" s="42"/>
      <c r="DG172" s="42"/>
      <c r="DO172" s="42"/>
      <c r="DP172" s="42"/>
      <c r="DX172" s="42"/>
      <c r="EI172" s="42"/>
      <c r="ER172" s="42"/>
    </row>
    <row r="173" spans="4:148" x14ac:dyDescent="0.25"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42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42"/>
      <c r="AS173" s="42"/>
      <c r="BG173" s="42"/>
      <c r="BO173" s="42"/>
      <c r="CD173" s="42"/>
      <c r="CM173" s="42"/>
      <c r="DA173" s="42"/>
      <c r="DG173" s="42"/>
      <c r="DO173" s="42"/>
      <c r="DP173" s="42"/>
      <c r="DX173" s="42"/>
      <c r="EI173" s="42"/>
      <c r="ER173" s="42"/>
    </row>
    <row r="174" spans="4:148" x14ac:dyDescent="0.25"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42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42"/>
      <c r="AS174" s="42"/>
      <c r="BG174" s="42"/>
      <c r="BO174" s="42"/>
      <c r="CD174" s="42"/>
      <c r="CM174" s="42"/>
      <c r="DA174" s="42"/>
      <c r="DG174" s="42"/>
      <c r="DO174" s="42"/>
      <c r="DP174" s="42"/>
      <c r="DX174" s="42"/>
      <c r="EI174" s="42"/>
      <c r="ER174" s="42"/>
    </row>
    <row r="175" spans="4:148" x14ac:dyDescent="0.25"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42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42"/>
      <c r="AS175" s="42"/>
      <c r="BG175" s="42"/>
      <c r="BO175" s="42"/>
      <c r="CD175" s="42"/>
      <c r="CM175" s="42"/>
      <c r="DA175" s="42"/>
      <c r="DG175" s="42"/>
      <c r="DO175" s="42"/>
      <c r="DP175" s="42"/>
      <c r="DX175" s="42"/>
      <c r="EI175" s="42"/>
      <c r="ER175" s="42"/>
    </row>
    <row r="176" spans="4:148" x14ac:dyDescent="0.25"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42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42"/>
      <c r="AS176" s="42"/>
      <c r="BG176" s="42"/>
      <c r="BO176" s="42"/>
      <c r="CD176" s="42"/>
      <c r="CM176" s="42"/>
      <c r="DA176" s="42"/>
      <c r="DG176" s="42"/>
      <c r="DO176" s="42"/>
      <c r="DP176" s="42"/>
      <c r="DX176" s="42"/>
      <c r="EI176" s="42"/>
      <c r="ER176" s="42"/>
    </row>
    <row r="177" spans="4:148" x14ac:dyDescent="0.25"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42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42"/>
      <c r="AS177" s="42"/>
      <c r="BG177" s="42"/>
      <c r="BO177" s="42"/>
      <c r="CD177" s="42"/>
      <c r="CM177" s="42"/>
      <c r="DA177" s="42"/>
      <c r="DG177" s="42"/>
      <c r="DO177" s="42"/>
      <c r="DP177" s="42"/>
      <c r="DX177" s="42"/>
      <c r="EI177" s="42"/>
      <c r="ER177" s="42"/>
    </row>
    <row r="178" spans="4:148" x14ac:dyDescent="0.25"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42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42"/>
      <c r="AS178" s="42"/>
      <c r="BG178" s="42"/>
      <c r="BO178" s="42"/>
      <c r="CD178" s="42"/>
      <c r="CM178" s="42"/>
      <c r="DA178" s="42"/>
      <c r="DG178" s="42"/>
      <c r="DO178" s="42"/>
      <c r="DP178" s="42"/>
      <c r="DX178" s="42"/>
      <c r="EI178" s="42"/>
      <c r="ER178" s="42"/>
    </row>
    <row r="179" spans="4:148" x14ac:dyDescent="0.25"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42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42"/>
      <c r="AS179" s="42"/>
      <c r="BG179" s="42"/>
      <c r="BO179" s="42"/>
      <c r="CD179" s="42"/>
      <c r="CM179" s="42"/>
      <c r="DA179" s="42"/>
      <c r="DG179" s="42"/>
      <c r="DO179" s="42"/>
      <c r="DP179" s="42"/>
      <c r="DX179" s="42"/>
      <c r="EI179" s="42"/>
      <c r="ER179" s="42"/>
    </row>
    <row r="180" spans="4:148" x14ac:dyDescent="0.25"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42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42"/>
      <c r="AS180" s="42"/>
      <c r="BG180" s="42"/>
      <c r="BO180" s="42"/>
      <c r="CD180" s="42"/>
      <c r="CM180" s="42"/>
      <c r="DA180" s="42"/>
      <c r="DG180" s="42"/>
      <c r="DO180" s="42"/>
      <c r="DP180" s="42"/>
      <c r="DX180" s="42"/>
      <c r="EI180" s="42"/>
      <c r="ER180" s="42"/>
    </row>
    <row r="181" spans="4:148" x14ac:dyDescent="0.25"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42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42"/>
      <c r="AS181" s="42"/>
      <c r="BG181" s="42"/>
      <c r="BO181" s="42"/>
      <c r="CD181" s="42"/>
      <c r="CM181" s="42"/>
      <c r="DA181" s="42"/>
      <c r="DG181" s="42"/>
      <c r="DO181" s="42"/>
      <c r="DP181" s="42"/>
      <c r="DX181" s="42"/>
      <c r="EI181" s="42"/>
      <c r="ER181" s="42"/>
    </row>
    <row r="182" spans="4:148" x14ac:dyDescent="0.25"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42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42"/>
      <c r="AS182" s="42"/>
      <c r="BG182" s="42"/>
      <c r="BO182" s="42"/>
      <c r="CD182" s="42"/>
      <c r="CM182" s="42"/>
      <c r="DA182" s="42"/>
      <c r="DG182" s="42"/>
      <c r="DO182" s="42"/>
      <c r="DP182" s="42"/>
      <c r="DX182" s="42"/>
      <c r="EI182" s="42"/>
      <c r="ER182" s="42"/>
    </row>
    <row r="183" spans="4:148" x14ac:dyDescent="0.25"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42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42"/>
      <c r="AS183" s="42"/>
      <c r="BG183" s="42"/>
      <c r="BO183" s="42"/>
      <c r="CD183" s="42"/>
      <c r="CM183" s="42"/>
      <c r="DA183" s="42"/>
      <c r="DG183" s="42"/>
      <c r="DO183" s="42"/>
      <c r="DP183" s="42"/>
      <c r="DX183" s="42"/>
      <c r="EI183" s="42"/>
      <c r="ER183" s="42"/>
    </row>
    <row r="184" spans="4:148" x14ac:dyDescent="0.25"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42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42"/>
      <c r="AS184" s="42"/>
      <c r="BG184" s="42"/>
      <c r="BO184" s="42"/>
      <c r="CD184" s="42"/>
      <c r="CM184" s="42"/>
      <c r="DA184" s="42"/>
      <c r="DG184" s="42"/>
      <c r="DO184" s="42"/>
      <c r="DP184" s="42"/>
      <c r="DX184" s="42"/>
      <c r="EI184" s="42"/>
      <c r="ER184" s="42"/>
    </row>
    <row r="185" spans="4:148" x14ac:dyDescent="0.25"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42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42"/>
      <c r="AS185" s="42"/>
      <c r="BG185" s="42"/>
      <c r="BO185" s="42"/>
      <c r="CD185" s="42"/>
      <c r="CM185" s="42"/>
      <c r="DA185" s="42"/>
      <c r="DG185" s="42"/>
      <c r="DO185" s="42"/>
      <c r="DP185" s="42"/>
      <c r="DX185" s="42"/>
      <c r="EI185" s="42"/>
      <c r="ER185" s="42"/>
    </row>
    <row r="186" spans="4:148" x14ac:dyDescent="0.25"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42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42"/>
      <c r="AS186" s="42"/>
      <c r="BG186" s="42"/>
      <c r="BO186" s="42"/>
      <c r="CD186" s="42"/>
      <c r="CM186" s="42"/>
      <c r="DA186" s="42"/>
      <c r="DG186" s="42"/>
      <c r="DO186" s="42"/>
      <c r="DP186" s="42"/>
      <c r="DX186" s="42"/>
      <c r="EI186" s="42"/>
      <c r="ER186" s="42"/>
    </row>
    <row r="187" spans="4:148" x14ac:dyDescent="0.25"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42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42"/>
      <c r="AS187" s="42"/>
      <c r="BG187" s="42"/>
      <c r="BO187" s="42"/>
      <c r="CD187" s="42"/>
      <c r="CM187" s="42"/>
      <c r="DA187" s="42"/>
      <c r="DG187" s="42"/>
      <c r="DO187" s="42"/>
      <c r="DP187" s="42"/>
      <c r="DX187" s="42"/>
      <c r="EI187" s="42"/>
      <c r="ER187" s="42"/>
    </row>
    <row r="188" spans="4:148" x14ac:dyDescent="0.25"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42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42"/>
      <c r="AS188" s="42"/>
      <c r="BG188" s="42"/>
      <c r="BO188" s="42"/>
      <c r="CD188" s="42"/>
      <c r="CM188" s="42"/>
      <c r="DA188" s="42"/>
      <c r="DG188" s="42"/>
      <c r="DO188" s="42"/>
      <c r="DP188" s="42"/>
      <c r="DX188" s="42"/>
      <c r="EI188" s="42"/>
      <c r="ER188" s="42"/>
    </row>
    <row r="189" spans="4:148" x14ac:dyDescent="0.25"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42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42"/>
      <c r="AS189" s="42"/>
      <c r="BG189" s="42"/>
      <c r="BO189" s="42"/>
      <c r="CD189" s="42"/>
      <c r="CM189" s="42"/>
      <c r="DA189" s="42"/>
      <c r="DG189" s="42"/>
      <c r="DO189" s="42"/>
      <c r="DP189" s="42"/>
      <c r="DX189" s="42"/>
      <c r="EI189" s="42"/>
      <c r="ER189" s="42"/>
    </row>
    <row r="190" spans="4:148" x14ac:dyDescent="0.25"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42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42"/>
      <c r="AS190" s="42"/>
      <c r="BG190" s="42"/>
      <c r="BO190" s="42"/>
      <c r="CD190" s="42"/>
      <c r="CM190" s="42"/>
      <c r="DA190" s="42"/>
      <c r="DG190" s="42"/>
      <c r="DO190" s="42"/>
      <c r="DP190" s="42"/>
      <c r="DX190" s="42"/>
      <c r="EI190" s="42"/>
      <c r="ER190" s="42"/>
    </row>
    <row r="191" spans="4:148" x14ac:dyDescent="0.25"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42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42"/>
      <c r="AS191" s="42"/>
      <c r="BG191" s="42"/>
      <c r="BO191" s="42"/>
      <c r="CD191" s="42"/>
      <c r="CM191" s="42"/>
      <c r="DA191" s="42"/>
      <c r="DG191" s="42"/>
      <c r="DO191" s="42"/>
      <c r="DP191" s="42"/>
      <c r="DX191" s="42"/>
      <c r="EI191" s="42"/>
      <c r="ER191" s="42"/>
    </row>
    <row r="192" spans="4:148" x14ac:dyDescent="0.25"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42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42"/>
      <c r="AS192" s="42"/>
      <c r="BG192" s="42"/>
      <c r="BO192" s="42"/>
      <c r="CD192" s="42"/>
      <c r="CM192" s="42"/>
      <c r="DA192" s="42"/>
      <c r="DG192" s="42"/>
      <c r="DO192" s="42"/>
      <c r="DP192" s="42"/>
      <c r="DX192" s="42"/>
      <c r="EI192" s="42"/>
      <c r="ER192" s="42"/>
    </row>
    <row r="193" spans="4:148" x14ac:dyDescent="0.25"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42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42"/>
      <c r="AS193" s="42"/>
      <c r="BG193" s="42"/>
      <c r="BO193" s="42"/>
      <c r="CD193" s="42"/>
      <c r="CM193" s="42"/>
      <c r="DA193" s="42"/>
      <c r="DG193" s="42"/>
      <c r="DO193" s="42"/>
      <c r="DP193" s="42"/>
      <c r="DX193" s="42"/>
      <c r="EI193" s="42"/>
      <c r="ER193" s="42"/>
    </row>
    <row r="194" spans="4:148" x14ac:dyDescent="0.25"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42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42"/>
      <c r="AS194" s="42"/>
      <c r="BG194" s="42"/>
      <c r="BO194" s="42"/>
      <c r="CD194" s="42"/>
      <c r="CM194" s="42"/>
      <c r="DA194" s="42"/>
      <c r="DG194" s="42"/>
      <c r="DO194" s="42"/>
      <c r="DP194" s="42"/>
      <c r="DX194" s="42"/>
      <c r="EI194" s="42"/>
      <c r="ER194" s="42"/>
    </row>
    <row r="195" spans="4:148" x14ac:dyDescent="0.25"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42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42"/>
      <c r="AS195" s="42"/>
      <c r="BG195" s="42"/>
      <c r="BO195" s="42"/>
      <c r="CD195" s="42"/>
      <c r="CM195" s="42"/>
      <c r="DA195" s="42"/>
      <c r="DG195" s="42"/>
      <c r="DO195" s="42"/>
      <c r="DP195" s="42"/>
      <c r="DX195" s="42"/>
      <c r="EI195" s="42"/>
      <c r="ER195" s="42"/>
    </row>
    <row r="196" spans="4:148" x14ac:dyDescent="0.25"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42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42"/>
      <c r="AS196" s="42"/>
      <c r="BG196" s="42"/>
      <c r="BO196" s="42"/>
      <c r="CD196" s="42"/>
      <c r="CM196" s="42"/>
      <c r="DA196" s="42"/>
      <c r="DG196" s="42"/>
      <c r="DO196" s="42"/>
      <c r="DP196" s="42"/>
      <c r="DX196" s="42"/>
      <c r="EI196" s="42"/>
      <c r="ER196" s="42"/>
    </row>
    <row r="197" spans="4:148" x14ac:dyDescent="0.25"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42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42"/>
      <c r="AS197" s="42"/>
      <c r="BG197" s="42"/>
      <c r="BO197" s="42"/>
      <c r="CD197" s="42"/>
      <c r="CM197" s="42"/>
      <c r="DA197" s="42"/>
      <c r="DG197" s="42"/>
      <c r="DO197" s="42"/>
      <c r="DP197" s="42"/>
      <c r="DX197" s="42"/>
      <c r="EI197" s="42"/>
      <c r="ER197" s="42"/>
    </row>
    <row r="198" spans="4:148" x14ac:dyDescent="0.25"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42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42"/>
      <c r="AS198" s="42"/>
      <c r="BG198" s="42"/>
      <c r="BO198" s="42"/>
      <c r="CD198" s="42"/>
      <c r="CM198" s="42"/>
      <c r="DA198" s="42"/>
      <c r="DG198" s="42"/>
      <c r="DO198" s="42"/>
      <c r="DP198" s="42"/>
      <c r="DX198" s="42"/>
      <c r="EI198" s="42"/>
      <c r="ER198" s="42"/>
    </row>
    <row r="199" spans="4:148" x14ac:dyDescent="0.25"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42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42"/>
      <c r="AS199" s="42"/>
      <c r="BG199" s="42"/>
      <c r="BO199" s="42"/>
      <c r="CD199" s="42"/>
      <c r="CM199" s="42"/>
      <c r="DA199" s="42"/>
      <c r="DG199" s="42"/>
      <c r="DO199" s="42"/>
      <c r="DP199" s="42"/>
      <c r="DX199" s="42"/>
      <c r="EI199" s="42"/>
      <c r="ER199" s="42"/>
    </row>
    <row r="200" spans="4:148" x14ac:dyDescent="0.25"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42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42"/>
      <c r="AS200" s="42"/>
      <c r="BG200" s="42"/>
      <c r="BO200" s="42"/>
      <c r="CD200" s="42"/>
      <c r="CM200" s="42"/>
      <c r="DA200" s="42"/>
      <c r="DG200" s="42"/>
      <c r="DO200" s="42"/>
      <c r="DP200" s="42"/>
      <c r="DX200" s="42"/>
      <c r="EI200" s="42"/>
      <c r="ER200" s="42"/>
    </row>
    <row r="201" spans="4:148" x14ac:dyDescent="0.25"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42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42"/>
      <c r="AS201" s="42"/>
      <c r="BG201" s="42"/>
      <c r="BO201" s="42"/>
      <c r="CD201" s="42"/>
      <c r="CM201" s="42"/>
      <c r="DA201" s="42"/>
      <c r="DG201" s="42"/>
      <c r="DO201" s="42"/>
      <c r="DP201" s="42"/>
      <c r="DX201" s="42"/>
      <c r="EI201" s="42"/>
      <c r="ER201" s="42"/>
    </row>
    <row r="202" spans="4:148" x14ac:dyDescent="0.25"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42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42"/>
      <c r="AS202" s="42"/>
      <c r="BG202" s="42"/>
      <c r="BO202" s="42"/>
      <c r="CD202" s="42"/>
      <c r="CM202" s="42"/>
      <c r="DA202" s="42"/>
      <c r="DG202" s="42"/>
      <c r="DO202" s="42"/>
      <c r="DP202" s="42"/>
      <c r="DX202" s="42"/>
      <c r="EI202" s="42"/>
      <c r="ER202" s="42"/>
    </row>
    <row r="203" spans="4:148" x14ac:dyDescent="0.25"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42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42"/>
      <c r="AS203" s="42"/>
      <c r="BG203" s="42"/>
      <c r="BO203" s="42"/>
      <c r="CD203" s="42"/>
      <c r="CM203" s="42"/>
      <c r="DA203" s="42"/>
      <c r="DG203" s="42"/>
      <c r="DO203" s="42"/>
      <c r="DP203" s="42"/>
      <c r="DX203" s="42"/>
      <c r="EI203" s="42"/>
      <c r="ER203" s="42"/>
    </row>
    <row r="204" spans="4:148" x14ac:dyDescent="0.25"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42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42"/>
      <c r="AS204" s="42"/>
      <c r="BG204" s="42"/>
      <c r="BO204" s="42"/>
      <c r="CD204" s="42"/>
      <c r="CM204" s="42"/>
      <c r="DA204" s="42"/>
      <c r="DG204" s="42"/>
      <c r="DO204" s="42"/>
      <c r="DP204" s="42"/>
      <c r="DX204" s="42"/>
      <c r="EI204" s="42"/>
      <c r="ER204" s="42"/>
    </row>
    <row r="205" spans="4:148" x14ac:dyDescent="0.25"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42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42"/>
      <c r="AS205" s="42"/>
      <c r="BG205" s="42"/>
      <c r="BO205" s="42"/>
      <c r="CD205" s="42"/>
      <c r="CM205" s="42"/>
      <c r="DA205" s="42"/>
      <c r="DG205" s="42"/>
      <c r="DO205" s="42"/>
      <c r="DP205" s="42"/>
      <c r="DX205" s="42"/>
      <c r="EI205" s="42"/>
      <c r="ER205" s="42"/>
    </row>
    <row r="206" spans="4:148" x14ac:dyDescent="0.25"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42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42"/>
      <c r="AS206" s="42"/>
      <c r="BG206" s="42"/>
      <c r="BO206" s="42"/>
      <c r="CD206" s="42"/>
      <c r="CM206" s="42"/>
      <c r="DA206" s="42"/>
      <c r="DG206" s="42"/>
      <c r="DO206" s="42"/>
      <c r="DP206" s="42"/>
      <c r="DX206" s="42"/>
      <c r="EI206" s="42"/>
      <c r="ER206" s="42"/>
    </row>
    <row r="207" spans="4:148" x14ac:dyDescent="0.25"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42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42"/>
      <c r="AS207" s="42"/>
      <c r="BG207" s="42"/>
      <c r="BO207" s="42"/>
      <c r="CD207" s="42"/>
      <c r="CM207" s="42"/>
      <c r="DA207" s="42"/>
      <c r="DG207" s="42"/>
      <c r="DO207" s="42"/>
      <c r="DP207" s="42"/>
      <c r="DX207" s="42"/>
      <c r="EI207" s="42"/>
      <c r="ER207" s="42"/>
    </row>
    <row r="208" spans="4:148" x14ac:dyDescent="0.25"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42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42"/>
      <c r="AS208" s="42"/>
      <c r="BG208" s="42"/>
      <c r="BO208" s="42"/>
      <c r="CD208" s="42"/>
      <c r="CM208" s="42"/>
      <c r="DA208" s="42"/>
      <c r="DG208" s="42"/>
      <c r="DO208" s="42"/>
      <c r="DP208" s="42"/>
      <c r="DX208" s="42"/>
      <c r="EI208" s="42"/>
      <c r="ER208" s="42"/>
    </row>
    <row r="209" spans="4:148" x14ac:dyDescent="0.25"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42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42"/>
      <c r="AS209" s="42"/>
      <c r="BG209" s="42"/>
      <c r="BO209" s="42"/>
      <c r="CD209" s="42"/>
      <c r="CM209" s="42"/>
      <c r="DA209" s="42"/>
      <c r="DG209" s="42"/>
      <c r="DO209" s="42"/>
      <c r="DP209" s="42"/>
      <c r="DX209" s="42"/>
      <c r="EI209" s="42"/>
      <c r="ER209" s="42"/>
    </row>
    <row r="210" spans="4:148" x14ac:dyDescent="0.25"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42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42"/>
      <c r="AS210" s="42"/>
      <c r="BG210" s="42"/>
      <c r="BO210" s="42"/>
      <c r="CD210" s="42"/>
      <c r="CM210" s="42"/>
      <c r="DA210" s="42"/>
      <c r="DG210" s="42"/>
      <c r="DO210" s="42"/>
      <c r="DP210" s="42"/>
      <c r="DX210" s="42"/>
      <c r="EI210" s="42"/>
      <c r="ER210" s="42"/>
    </row>
    <row r="211" spans="4:148" x14ac:dyDescent="0.25"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42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42"/>
      <c r="AS211" s="42"/>
      <c r="BG211" s="42"/>
      <c r="BO211" s="42"/>
      <c r="CD211" s="42"/>
      <c r="CM211" s="42"/>
      <c r="DA211" s="42"/>
      <c r="DG211" s="42"/>
      <c r="DO211" s="42"/>
      <c r="DP211" s="42"/>
      <c r="DX211" s="42"/>
      <c r="EI211" s="42"/>
      <c r="ER211" s="42"/>
    </row>
    <row r="212" spans="4:148" x14ac:dyDescent="0.25"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42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42"/>
      <c r="AS212" s="42"/>
      <c r="BG212" s="42"/>
      <c r="BO212" s="42"/>
      <c r="CD212" s="42"/>
      <c r="CM212" s="42"/>
      <c r="DA212" s="42"/>
      <c r="DG212" s="42"/>
      <c r="DO212" s="42"/>
      <c r="DP212" s="42"/>
      <c r="DX212" s="42"/>
      <c r="EI212" s="42"/>
      <c r="ER212" s="42"/>
    </row>
    <row r="213" spans="4:148" x14ac:dyDescent="0.25"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42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42"/>
      <c r="AS213" s="42"/>
      <c r="BG213" s="42"/>
      <c r="BO213" s="42"/>
      <c r="CD213" s="42"/>
      <c r="CM213" s="42"/>
      <c r="DA213" s="42"/>
      <c r="DG213" s="42"/>
      <c r="DO213" s="42"/>
      <c r="DP213" s="42"/>
      <c r="DX213" s="42"/>
      <c r="EI213" s="42"/>
      <c r="ER213" s="42"/>
    </row>
    <row r="214" spans="4:148" x14ac:dyDescent="0.25"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42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42"/>
      <c r="AS214" s="42"/>
      <c r="BG214" s="42"/>
      <c r="BO214" s="42"/>
      <c r="CD214" s="42"/>
      <c r="CM214" s="42"/>
      <c r="DA214" s="42"/>
      <c r="DG214" s="42"/>
      <c r="DO214" s="42"/>
      <c r="DP214" s="42"/>
      <c r="DX214" s="42"/>
      <c r="EI214" s="42"/>
      <c r="ER214" s="42"/>
    </row>
    <row r="215" spans="4:148" x14ac:dyDescent="0.25"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42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42"/>
      <c r="AS215" s="42"/>
      <c r="BG215" s="42"/>
      <c r="BO215" s="42"/>
      <c r="CD215" s="42"/>
      <c r="CM215" s="42"/>
      <c r="DA215" s="42"/>
      <c r="DG215" s="42"/>
      <c r="DO215" s="42"/>
      <c r="DP215" s="42"/>
      <c r="DX215" s="42"/>
      <c r="EI215" s="42"/>
      <c r="ER215" s="42"/>
    </row>
    <row r="216" spans="4:148" x14ac:dyDescent="0.25"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42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42"/>
      <c r="AS216" s="42"/>
      <c r="BG216" s="42"/>
      <c r="BO216" s="42"/>
      <c r="CD216" s="42"/>
      <c r="CM216" s="42"/>
      <c r="DA216" s="42"/>
      <c r="DG216" s="42"/>
      <c r="DO216" s="42"/>
      <c r="DP216" s="42"/>
      <c r="DX216" s="42"/>
      <c r="EI216" s="42"/>
      <c r="ER216" s="42"/>
    </row>
    <row r="217" spans="4:148" x14ac:dyDescent="0.25"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42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42"/>
      <c r="AS217" s="42"/>
      <c r="BG217" s="42"/>
      <c r="BO217" s="42"/>
      <c r="CD217" s="42"/>
      <c r="CM217" s="42"/>
      <c r="DA217" s="42"/>
      <c r="DG217" s="42"/>
      <c r="DO217" s="42"/>
      <c r="DP217" s="42"/>
      <c r="DX217" s="42"/>
      <c r="EI217" s="42"/>
      <c r="ER217" s="42"/>
    </row>
    <row r="218" spans="4:148" x14ac:dyDescent="0.25"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42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42"/>
      <c r="AS218" s="42"/>
      <c r="BG218" s="42"/>
      <c r="BO218" s="42"/>
      <c r="CD218" s="42"/>
      <c r="CM218" s="42"/>
      <c r="DA218" s="42"/>
      <c r="DG218" s="42"/>
      <c r="DO218" s="42"/>
      <c r="DP218" s="42"/>
      <c r="DX218" s="42"/>
      <c r="EI218" s="42"/>
      <c r="ER218" s="42"/>
    </row>
    <row r="219" spans="4:148" x14ac:dyDescent="0.25"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42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42"/>
      <c r="AS219" s="42"/>
      <c r="BG219" s="42"/>
      <c r="BO219" s="42"/>
      <c r="CD219" s="42"/>
      <c r="CM219" s="42"/>
      <c r="DA219" s="42"/>
      <c r="DG219" s="42"/>
      <c r="DO219" s="42"/>
      <c r="DP219" s="42"/>
      <c r="DX219" s="42"/>
      <c r="EI219" s="42"/>
      <c r="ER219" s="42"/>
    </row>
    <row r="220" spans="4:148" x14ac:dyDescent="0.25"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42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42"/>
      <c r="AS220" s="42"/>
      <c r="BG220" s="42"/>
      <c r="BO220" s="42"/>
      <c r="CD220" s="42"/>
      <c r="CM220" s="42"/>
      <c r="DA220" s="42"/>
      <c r="DG220" s="42"/>
      <c r="DO220" s="42"/>
      <c r="DP220" s="42"/>
      <c r="DX220" s="42"/>
      <c r="EI220" s="42"/>
      <c r="ER220" s="42"/>
    </row>
    <row r="221" spans="4:148" x14ac:dyDescent="0.25"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42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42"/>
      <c r="AS221" s="42"/>
      <c r="BG221" s="42"/>
      <c r="BO221" s="42"/>
      <c r="CD221" s="42"/>
      <c r="CM221" s="42"/>
      <c r="DA221" s="42"/>
      <c r="DG221" s="42"/>
      <c r="DO221" s="42"/>
      <c r="DP221" s="42"/>
      <c r="DX221" s="42"/>
      <c r="EI221" s="42"/>
      <c r="ER221" s="42"/>
    </row>
    <row r="222" spans="4:148" x14ac:dyDescent="0.25"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42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42"/>
      <c r="AS222" s="42"/>
      <c r="BG222" s="42"/>
      <c r="BO222" s="42"/>
      <c r="CD222" s="42"/>
      <c r="CM222" s="42"/>
      <c r="DA222" s="42"/>
      <c r="DG222" s="42"/>
      <c r="DO222" s="42"/>
      <c r="DP222" s="42"/>
      <c r="DX222" s="42"/>
      <c r="EI222" s="42"/>
      <c r="ER222" s="42"/>
    </row>
    <row r="223" spans="4:148" x14ac:dyDescent="0.25"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42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42"/>
      <c r="AS223" s="42"/>
      <c r="BG223" s="42"/>
      <c r="BO223" s="42"/>
      <c r="CD223" s="42"/>
      <c r="CM223" s="42"/>
      <c r="DA223" s="42"/>
      <c r="DG223" s="42"/>
      <c r="DO223" s="42"/>
      <c r="DP223" s="42"/>
      <c r="DX223" s="42"/>
      <c r="EI223" s="42"/>
      <c r="ER223" s="42"/>
    </row>
    <row r="224" spans="4:148" x14ac:dyDescent="0.25"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42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42"/>
      <c r="AS224" s="42"/>
      <c r="BG224" s="42"/>
      <c r="BO224" s="42"/>
      <c r="CD224" s="42"/>
      <c r="CM224" s="42"/>
      <c r="DA224" s="42"/>
      <c r="DG224" s="42"/>
      <c r="DO224" s="42"/>
      <c r="DP224" s="42"/>
      <c r="DX224" s="42"/>
      <c r="EI224" s="42"/>
      <c r="ER224" s="42"/>
    </row>
    <row r="225" spans="4:148" x14ac:dyDescent="0.25"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42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42"/>
      <c r="AS225" s="42"/>
      <c r="BG225" s="42"/>
      <c r="BO225" s="42"/>
      <c r="CD225" s="42"/>
      <c r="CM225" s="42"/>
      <c r="DA225" s="42"/>
      <c r="DG225" s="42"/>
      <c r="DO225" s="42"/>
      <c r="DP225" s="42"/>
      <c r="DX225" s="42"/>
      <c r="EI225" s="42"/>
      <c r="ER225" s="42"/>
    </row>
    <row r="226" spans="4:148" x14ac:dyDescent="0.25"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42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42"/>
      <c r="AS226" s="42"/>
      <c r="BG226" s="42"/>
      <c r="BO226" s="42"/>
      <c r="CD226" s="42"/>
      <c r="CM226" s="42"/>
      <c r="DA226" s="42"/>
      <c r="DG226" s="42"/>
      <c r="DO226" s="42"/>
      <c r="DP226" s="42"/>
      <c r="DX226" s="42"/>
      <c r="EI226" s="42"/>
      <c r="ER226" s="42"/>
    </row>
    <row r="227" spans="4:148" x14ac:dyDescent="0.25"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42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42"/>
      <c r="AS227" s="42"/>
      <c r="BG227" s="42"/>
      <c r="BO227" s="42"/>
      <c r="CD227" s="42"/>
      <c r="CM227" s="42"/>
      <c r="DA227" s="42"/>
      <c r="DG227" s="42"/>
      <c r="DO227" s="42"/>
      <c r="DP227" s="42"/>
      <c r="DX227" s="42"/>
      <c r="EI227" s="42"/>
      <c r="ER227" s="42"/>
    </row>
    <row r="228" spans="4:148" x14ac:dyDescent="0.25"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42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42"/>
      <c r="AS228" s="42"/>
      <c r="BG228" s="42"/>
      <c r="BO228" s="42"/>
      <c r="CD228" s="42"/>
      <c r="CM228" s="42"/>
      <c r="DA228" s="42"/>
      <c r="DG228" s="42"/>
      <c r="DO228" s="42"/>
      <c r="DP228" s="42"/>
      <c r="DX228" s="42"/>
      <c r="EI228" s="42"/>
      <c r="ER228" s="42"/>
    </row>
    <row r="229" spans="4:148" x14ac:dyDescent="0.25"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42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42"/>
      <c r="AS229" s="42"/>
      <c r="BG229" s="42"/>
      <c r="BO229" s="42"/>
      <c r="CD229" s="42"/>
      <c r="CM229" s="42"/>
      <c r="DA229" s="42"/>
      <c r="DG229" s="42"/>
      <c r="DO229" s="42"/>
      <c r="DP229" s="42"/>
      <c r="DX229" s="42"/>
      <c r="EI229" s="42"/>
      <c r="ER229" s="42"/>
    </row>
    <row r="230" spans="4:148" x14ac:dyDescent="0.25"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42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42"/>
      <c r="AS230" s="42"/>
      <c r="BG230" s="42"/>
      <c r="BO230" s="42"/>
      <c r="CD230" s="42"/>
      <c r="CM230" s="42"/>
      <c r="DA230" s="42"/>
      <c r="DG230" s="42"/>
      <c r="DO230" s="42"/>
      <c r="DP230" s="42"/>
      <c r="DX230" s="42"/>
      <c r="EI230" s="42"/>
      <c r="ER230" s="42"/>
    </row>
    <row r="231" spans="4:148" x14ac:dyDescent="0.25"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42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42"/>
      <c r="AS231" s="42"/>
      <c r="BG231" s="42"/>
      <c r="BO231" s="42"/>
      <c r="CD231" s="42"/>
      <c r="CM231" s="42"/>
      <c r="DA231" s="42"/>
      <c r="DG231" s="42"/>
      <c r="DO231" s="42"/>
      <c r="DP231" s="42"/>
      <c r="DX231" s="42"/>
      <c r="EI231" s="42"/>
      <c r="ER231" s="42"/>
    </row>
    <row r="232" spans="4:148" x14ac:dyDescent="0.25"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42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42"/>
      <c r="AS232" s="42"/>
      <c r="BG232" s="42"/>
      <c r="BO232" s="42"/>
      <c r="CD232" s="42"/>
      <c r="CM232" s="42"/>
      <c r="DA232" s="42"/>
      <c r="DG232" s="42"/>
      <c r="DO232" s="42"/>
      <c r="DP232" s="42"/>
      <c r="DX232" s="42"/>
      <c r="EI232" s="42"/>
      <c r="ER232" s="42"/>
    </row>
    <row r="233" spans="4:148" x14ac:dyDescent="0.25"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42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42"/>
      <c r="AS233" s="42"/>
      <c r="BG233" s="42"/>
      <c r="BO233" s="42"/>
      <c r="CD233" s="42"/>
      <c r="CM233" s="42"/>
      <c r="DA233" s="42"/>
      <c r="DG233" s="42"/>
      <c r="DO233" s="42"/>
      <c r="DP233" s="42"/>
      <c r="DX233" s="42"/>
      <c r="EI233" s="42"/>
      <c r="ER233" s="42"/>
    </row>
    <row r="234" spans="4:148" x14ac:dyDescent="0.25"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42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42"/>
      <c r="AS234" s="42"/>
      <c r="BG234" s="42"/>
      <c r="BO234" s="42"/>
      <c r="CD234" s="42"/>
      <c r="CM234" s="42"/>
      <c r="DA234" s="42"/>
      <c r="DG234" s="42"/>
      <c r="DO234" s="42"/>
      <c r="DP234" s="42"/>
      <c r="DX234" s="42"/>
      <c r="EI234" s="42"/>
      <c r="ER234" s="42"/>
    </row>
    <row r="235" spans="4:148" x14ac:dyDescent="0.25"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42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42"/>
      <c r="AS235" s="42"/>
      <c r="BG235" s="42"/>
      <c r="BO235" s="42"/>
      <c r="CD235" s="42"/>
      <c r="CM235" s="42"/>
      <c r="DA235" s="42"/>
      <c r="DG235" s="42"/>
      <c r="DO235" s="42"/>
      <c r="DP235" s="42"/>
      <c r="DX235" s="42"/>
      <c r="EI235" s="42"/>
      <c r="ER235" s="42"/>
    </row>
    <row r="236" spans="4:148" x14ac:dyDescent="0.25"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42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42"/>
      <c r="AS236" s="42"/>
      <c r="BG236" s="42"/>
      <c r="BO236" s="42"/>
      <c r="CD236" s="42"/>
      <c r="CM236" s="42"/>
      <c r="DA236" s="42"/>
      <c r="DG236" s="42"/>
      <c r="DO236" s="42"/>
      <c r="DP236" s="42"/>
      <c r="DX236" s="42"/>
      <c r="EI236" s="42"/>
      <c r="ER236" s="42"/>
    </row>
    <row r="237" spans="4:148" x14ac:dyDescent="0.25"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42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42"/>
      <c r="AS237" s="42"/>
      <c r="BG237" s="42"/>
      <c r="BO237" s="42"/>
      <c r="CD237" s="42"/>
      <c r="CM237" s="42"/>
      <c r="DA237" s="42"/>
      <c r="DG237" s="42"/>
      <c r="DO237" s="42"/>
      <c r="DP237" s="42"/>
      <c r="DX237" s="42"/>
      <c r="EI237" s="42"/>
      <c r="ER237" s="42"/>
    </row>
    <row r="238" spans="4:148" x14ac:dyDescent="0.25"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42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42"/>
      <c r="AS238" s="42"/>
      <c r="BG238" s="42"/>
      <c r="BO238" s="42"/>
      <c r="CD238" s="42"/>
      <c r="CM238" s="42"/>
      <c r="DA238" s="42"/>
      <c r="DG238" s="42"/>
      <c r="DO238" s="42"/>
      <c r="DP238" s="42"/>
      <c r="DX238" s="42"/>
      <c r="EI238" s="42"/>
      <c r="ER238" s="42"/>
    </row>
    <row r="239" spans="4:148" x14ac:dyDescent="0.25"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42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42"/>
      <c r="AS239" s="42"/>
      <c r="BG239" s="42"/>
      <c r="BO239" s="42"/>
      <c r="CD239" s="42"/>
      <c r="CM239" s="42"/>
      <c r="DA239" s="42"/>
      <c r="DG239" s="42"/>
      <c r="DO239" s="42"/>
      <c r="DP239" s="42"/>
      <c r="DX239" s="42"/>
      <c r="EI239" s="42"/>
      <c r="ER239" s="42"/>
    </row>
  </sheetData>
  <sheetProtection algorithmName="SHA-512" hashValue="EA6fIT7OZa/dyelUaBv0hocwWjo8J2/mNbhqt6ytyYy7xJDTBWMx8hnfMuoUFYL7Kal2h8JFsGfXwj/venBNsA==" saltValue="ojmHUXJdj6t4t2JDFsejkw==" spinCount="100000" sheet="1" objects="1" scenarios="1" selectLockedCells="1"/>
  <phoneticPr fontId="2" type="noConversion"/>
  <conditionalFormatting sqref="ES37:GI37">
    <cfRule type="cellIs" dxfId="1098" priority="221" stopIfTrue="1" operator="between">
      <formula>0.5</formula>
      <formula>0.75</formula>
    </cfRule>
    <cfRule type="cellIs" dxfId="1097" priority="222" stopIfTrue="1" operator="lessThan">
      <formula>0.5</formula>
    </cfRule>
    <cfRule type="cellIs" dxfId="1096" priority="223" stopIfTrue="1" operator="between">
      <formula>0.75</formula>
      <formula>1</formula>
    </cfRule>
  </conditionalFormatting>
  <conditionalFormatting sqref="EJ37:ER37 CE37:EH37 D37:BO37">
    <cfRule type="cellIs" dxfId="1095" priority="229" stopIfTrue="1" operator="between">
      <formula>0.5</formula>
      <formula>0.75</formula>
    </cfRule>
    <cfRule type="cellIs" dxfId="1094" priority="230" stopIfTrue="1" operator="lessThan">
      <formula>0.5</formula>
    </cfRule>
    <cfRule type="cellIs" dxfId="1093" priority="231" stopIfTrue="1" operator="between">
      <formula>0.75</formula>
      <formula>1</formula>
    </cfRule>
  </conditionalFormatting>
  <conditionalFormatting sqref="BP37:CD37">
    <cfRule type="cellIs" dxfId="1092" priority="216" stopIfTrue="1" operator="between">
      <formula>0.5</formula>
      <formula>0.75</formula>
    </cfRule>
    <cfRule type="cellIs" dxfId="1091" priority="217" stopIfTrue="1" operator="lessThan">
      <formula>0.5</formula>
    </cfRule>
    <cfRule type="cellIs" dxfId="1090" priority="218" stopIfTrue="1" operator="between">
      <formula>0.75</formula>
      <formula>1</formula>
    </cfRule>
  </conditionalFormatting>
  <conditionalFormatting sqref="EI37">
    <cfRule type="cellIs" dxfId="1089" priority="211" stopIfTrue="1" operator="between">
      <formula>0.5</formula>
      <formula>0.75</formula>
    </cfRule>
    <cfRule type="cellIs" dxfId="1088" priority="212" stopIfTrue="1" operator="lessThan">
      <formula>0.5</formula>
    </cfRule>
    <cfRule type="cellIs" dxfId="1087" priority="213" stopIfTrue="1" operator="between">
      <formula>0.75</formula>
      <formula>1</formula>
    </cfRule>
  </conditionalFormatting>
  <conditionalFormatting sqref="D35:Q35">
    <cfRule type="cellIs" dxfId="1086" priority="161" stopIfTrue="1" operator="between">
      <formula>0</formula>
      <formula>1</formula>
    </cfRule>
    <cfRule type="cellIs" dxfId="1085" priority="162" stopIfTrue="1" operator="greaterThan">
      <formula>1</formula>
    </cfRule>
  </conditionalFormatting>
  <conditionalFormatting sqref="D34:Q34">
    <cfRule type="cellIs" dxfId="1084" priority="159" stopIfTrue="1" operator="between">
      <formula>0</formula>
      <formula>1</formula>
    </cfRule>
    <cfRule type="cellIs" dxfId="1083" priority="160" stopIfTrue="1" operator="greaterThan">
      <formula>1</formula>
    </cfRule>
  </conditionalFormatting>
  <conditionalFormatting sqref="D4:Q33">
    <cfRule type="cellIs" dxfId="1082" priority="157" stopIfTrue="1" operator="between">
      <formula>0</formula>
      <formula>1</formula>
    </cfRule>
    <cfRule type="cellIs" dxfId="1081" priority="158" stopIfTrue="1" operator="greaterThan">
      <formula>1</formula>
    </cfRule>
  </conditionalFormatting>
  <conditionalFormatting sqref="S35:AB35">
    <cfRule type="cellIs" dxfId="1080" priority="155" stopIfTrue="1" operator="between">
      <formula>0</formula>
      <formula>1</formula>
    </cfRule>
    <cfRule type="cellIs" dxfId="1079" priority="156" stopIfTrue="1" operator="greaterThan">
      <formula>1</formula>
    </cfRule>
  </conditionalFormatting>
  <conditionalFormatting sqref="S34:AB34">
    <cfRule type="cellIs" dxfId="1078" priority="153" stopIfTrue="1" operator="between">
      <formula>0</formula>
      <formula>1</formula>
    </cfRule>
    <cfRule type="cellIs" dxfId="1077" priority="154" stopIfTrue="1" operator="greaterThan">
      <formula>1</formula>
    </cfRule>
  </conditionalFormatting>
  <conditionalFormatting sqref="S4:AB33">
    <cfRule type="cellIs" dxfId="1076" priority="151" stopIfTrue="1" operator="between">
      <formula>0</formula>
      <formula>1</formula>
    </cfRule>
    <cfRule type="cellIs" dxfId="1075" priority="152" stopIfTrue="1" operator="greaterThan">
      <formula>1</formula>
    </cfRule>
  </conditionalFormatting>
  <conditionalFormatting sqref="AD35:AR35">
    <cfRule type="cellIs" dxfId="1074" priority="149" stopIfTrue="1" operator="between">
      <formula>0</formula>
      <formula>1</formula>
    </cfRule>
    <cfRule type="cellIs" dxfId="1073" priority="150" stopIfTrue="1" operator="greaterThan">
      <formula>1</formula>
    </cfRule>
  </conditionalFormatting>
  <conditionalFormatting sqref="AD34:AR34">
    <cfRule type="cellIs" dxfId="1072" priority="147" stopIfTrue="1" operator="between">
      <formula>0</formula>
      <formula>1</formula>
    </cfRule>
    <cfRule type="cellIs" dxfId="1071" priority="148" stopIfTrue="1" operator="greaterThan">
      <formula>1</formula>
    </cfRule>
  </conditionalFormatting>
  <conditionalFormatting sqref="AD4:AR33">
    <cfRule type="cellIs" dxfId="1070" priority="145" stopIfTrue="1" operator="between">
      <formula>0</formula>
      <formula>1</formula>
    </cfRule>
    <cfRule type="cellIs" dxfId="1069" priority="146" stopIfTrue="1" operator="greaterThan">
      <formula>1</formula>
    </cfRule>
  </conditionalFormatting>
  <conditionalFormatting sqref="AT35:BF35">
    <cfRule type="cellIs" dxfId="1068" priority="137" stopIfTrue="1" operator="between">
      <formula>0</formula>
      <formula>1</formula>
    </cfRule>
    <cfRule type="cellIs" dxfId="1067" priority="138" stopIfTrue="1" operator="greaterThan">
      <formula>1</formula>
    </cfRule>
  </conditionalFormatting>
  <conditionalFormatting sqref="AT34:BF34">
    <cfRule type="cellIs" dxfId="1066" priority="135" stopIfTrue="1" operator="between">
      <formula>0</formula>
      <formula>1</formula>
    </cfRule>
    <cfRule type="cellIs" dxfId="1065" priority="136" stopIfTrue="1" operator="greaterThan">
      <formula>1</formula>
    </cfRule>
  </conditionalFormatting>
  <conditionalFormatting sqref="AT4:BF33">
    <cfRule type="cellIs" dxfId="1064" priority="133" stopIfTrue="1" operator="between">
      <formula>0</formula>
      <formula>1</formula>
    </cfRule>
    <cfRule type="cellIs" dxfId="1063" priority="134" stopIfTrue="1" operator="greaterThan">
      <formula>1</formula>
    </cfRule>
  </conditionalFormatting>
  <conditionalFormatting sqref="BH35:BN35">
    <cfRule type="cellIs" dxfId="1062" priority="125" stopIfTrue="1" operator="between">
      <formula>0</formula>
      <formula>1</formula>
    </cfRule>
    <cfRule type="cellIs" dxfId="1061" priority="126" stopIfTrue="1" operator="greaterThan">
      <formula>1</formula>
    </cfRule>
  </conditionalFormatting>
  <conditionalFormatting sqref="BH34:BN34">
    <cfRule type="cellIs" dxfId="1060" priority="123" stopIfTrue="1" operator="between">
      <formula>0</formula>
      <formula>1</formula>
    </cfRule>
    <cfRule type="cellIs" dxfId="1059" priority="124" stopIfTrue="1" operator="greaterThan">
      <formula>1</formula>
    </cfRule>
  </conditionalFormatting>
  <conditionalFormatting sqref="BH4:BN33">
    <cfRule type="cellIs" dxfId="1058" priority="121" stopIfTrue="1" operator="between">
      <formula>0</formula>
      <formula>1</formula>
    </cfRule>
    <cfRule type="cellIs" dxfId="1057" priority="122" stopIfTrue="1" operator="greaterThan">
      <formula>1</formula>
    </cfRule>
  </conditionalFormatting>
  <conditionalFormatting sqref="BP35:CC35">
    <cfRule type="cellIs" dxfId="1056" priority="113" stopIfTrue="1" operator="between">
      <formula>0</formula>
      <formula>1</formula>
    </cfRule>
    <cfRule type="cellIs" dxfId="1055" priority="114" stopIfTrue="1" operator="greaterThan">
      <formula>1</formula>
    </cfRule>
  </conditionalFormatting>
  <conditionalFormatting sqref="BP34:CC34">
    <cfRule type="cellIs" dxfId="1054" priority="111" stopIfTrue="1" operator="between">
      <formula>0</formula>
      <formula>1</formula>
    </cfRule>
    <cfRule type="cellIs" dxfId="1053" priority="112" stopIfTrue="1" operator="greaterThan">
      <formula>1</formula>
    </cfRule>
  </conditionalFormatting>
  <conditionalFormatting sqref="BP4:CC33">
    <cfRule type="cellIs" dxfId="1052" priority="109" stopIfTrue="1" operator="between">
      <formula>0</formula>
      <formula>1</formula>
    </cfRule>
    <cfRule type="cellIs" dxfId="1051" priority="110" stopIfTrue="1" operator="greaterThan">
      <formula>1</formula>
    </cfRule>
  </conditionalFormatting>
  <conditionalFormatting sqref="CE35:CL35">
    <cfRule type="cellIs" dxfId="1050" priority="101" stopIfTrue="1" operator="between">
      <formula>0</formula>
      <formula>1</formula>
    </cfRule>
    <cfRule type="cellIs" dxfId="1049" priority="102" stopIfTrue="1" operator="greaterThan">
      <formula>1</formula>
    </cfRule>
  </conditionalFormatting>
  <conditionalFormatting sqref="CE34:CL34">
    <cfRule type="cellIs" dxfId="1048" priority="99" stopIfTrue="1" operator="between">
      <formula>0</formula>
      <formula>1</formula>
    </cfRule>
    <cfRule type="cellIs" dxfId="1047" priority="100" stopIfTrue="1" operator="greaterThan">
      <formula>1</formula>
    </cfRule>
  </conditionalFormatting>
  <conditionalFormatting sqref="CE4:CL33">
    <cfRule type="cellIs" dxfId="1046" priority="97" stopIfTrue="1" operator="between">
      <formula>0</formula>
      <formula>1</formula>
    </cfRule>
    <cfRule type="cellIs" dxfId="1045" priority="98" stopIfTrue="1" operator="greaterThan">
      <formula>1</formula>
    </cfRule>
  </conditionalFormatting>
  <conditionalFormatting sqref="CN35:CZ35">
    <cfRule type="cellIs" dxfId="1044" priority="89" stopIfTrue="1" operator="between">
      <formula>0</formula>
      <formula>1</formula>
    </cfRule>
    <cfRule type="cellIs" dxfId="1043" priority="90" stopIfTrue="1" operator="greaterThan">
      <formula>1</formula>
    </cfRule>
  </conditionalFormatting>
  <conditionalFormatting sqref="CN34:CZ34">
    <cfRule type="cellIs" dxfId="1042" priority="87" stopIfTrue="1" operator="between">
      <formula>0</formula>
      <formula>1</formula>
    </cfRule>
    <cfRule type="cellIs" dxfId="1041" priority="88" stopIfTrue="1" operator="greaterThan">
      <formula>1</formula>
    </cfRule>
  </conditionalFormatting>
  <conditionalFormatting sqref="CN4:CZ33">
    <cfRule type="cellIs" dxfId="1040" priority="85" stopIfTrue="1" operator="between">
      <formula>0</formula>
      <formula>1</formula>
    </cfRule>
    <cfRule type="cellIs" dxfId="1039" priority="86" stopIfTrue="1" operator="greaterThan">
      <formula>1</formula>
    </cfRule>
  </conditionalFormatting>
  <conditionalFormatting sqref="DB35:DF35">
    <cfRule type="cellIs" dxfId="1038" priority="77" stopIfTrue="1" operator="between">
      <formula>0</formula>
      <formula>1</formula>
    </cfRule>
    <cfRule type="cellIs" dxfId="1037" priority="78" stopIfTrue="1" operator="greaterThan">
      <formula>1</formula>
    </cfRule>
  </conditionalFormatting>
  <conditionalFormatting sqref="DB34:DF34">
    <cfRule type="cellIs" dxfId="1036" priority="75" stopIfTrue="1" operator="between">
      <formula>0</formula>
      <formula>1</formula>
    </cfRule>
    <cfRule type="cellIs" dxfId="1035" priority="76" stopIfTrue="1" operator="greaterThan">
      <formula>1</formula>
    </cfRule>
  </conditionalFormatting>
  <conditionalFormatting sqref="DB4:DF33">
    <cfRule type="cellIs" dxfId="1034" priority="73" stopIfTrue="1" operator="between">
      <formula>0</formula>
      <formula>1</formula>
    </cfRule>
    <cfRule type="cellIs" dxfId="1033" priority="74" stopIfTrue="1" operator="greaterThan">
      <formula>1</formula>
    </cfRule>
  </conditionalFormatting>
  <conditionalFormatting sqref="DH35:DN35">
    <cfRule type="cellIs" dxfId="1032" priority="65" stopIfTrue="1" operator="between">
      <formula>0</formula>
      <formula>1</formula>
    </cfRule>
    <cfRule type="cellIs" dxfId="1031" priority="66" stopIfTrue="1" operator="greaterThan">
      <formula>1</formula>
    </cfRule>
  </conditionalFormatting>
  <conditionalFormatting sqref="DH34:DN34">
    <cfRule type="cellIs" dxfId="1030" priority="63" stopIfTrue="1" operator="between">
      <formula>0</formula>
      <formula>1</formula>
    </cfRule>
    <cfRule type="cellIs" dxfId="1029" priority="64" stopIfTrue="1" operator="greaterThan">
      <formula>1</formula>
    </cfRule>
  </conditionalFormatting>
  <conditionalFormatting sqref="DH4:DN33">
    <cfRule type="cellIs" dxfId="1028" priority="61" stopIfTrue="1" operator="between">
      <formula>0</formula>
      <formula>1</formula>
    </cfRule>
    <cfRule type="cellIs" dxfId="1027" priority="62" stopIfTrue="1" operator="greaterThan">
      <formula>1</formula>
    </cfRule>
  </conditionalFormatting>
  <conditionalFormatting sqref="DP28:DW35">
    <cfRule type="cellIs" dxfId="1026" priority="55" stopIfTrue="1" operator="between">
      <formula>0</formula>
      <formula>1</formula>
    </cfRule>
    <cfRule type="cellIs" dxfId="1025" priority="56" stopIfTrue="1" operator="greaterThan">
      <formula>1</formula>
    </cfRule>
  </conditionalFormatting>
  <conditionalFormatting sqref="DP4:DW27">
    <cfRule type="cellIs" dxfId="1024" priority="53" stopIfTrue="1" operator="between">
      <formula>0</formula>
      <formula>1</formula>
    </cfRule>
    <cfRule type="cellIs" dxfId="1023" priority="54" stopIfTrue="1" operator="greaterThan">
      <formula>1</formula>
    </cfRule>
  </conditionalFormatting>
  <conditionalFormatting sqref="DY35:ED35">
    <cfRule type="cellIs" dxfId="1022" priority="31" stopIfTrue="1" operator="between">
      <formula>0</formula>
      <formula>1</formula>
    </cfRule>
    <cfRule type="cellIs" dxfId="1021" priority="32" stopIfTrue="1" operator="greaterThan">
      <formula>1</formula>
    </cfRule>
  </conditionalFormatting>
  <conditionalFormatting sqref="EE35:EH35">
    <cfRule type="cellIs" dxfId="1020" priority="29" stopIfTrue="1" operator="between">
      <formula>0</formula>
      <formula>1</formula>
    </cfRule>
    <cfRule type="cellIs" dxfId="1019" priority="30" stopIfTrue="1" operator="greaterThan">
      <formula>1</formula>
    </cfRule>
  </conditionalFormatting>
  <conditionalFormatting sqref="DY33:ED34">
    <cfRule type="cellIs" dxfId="1018" priority="27" stopIfTrue="1" operator="between">
      <formula>0</formula>
      <formula>1</formula>
    </cfRule>
    <cfRule type="cellIs" dxfId="1017" priority="28" stopIfTrue="1" operator="greaterThan">
      <formula>1</formula>
    </cfRule>
  </conditionalFormatting>
  <conditionalFormatting sqref="EE33:EH34">
    <cfRule type="cellIs" dxfId="1016" priority="25" stopIfTrue="1" operator="between">
      <formula>0</formula>
      <formula>1</formula>
    </cfRule>
    <cfRule type="cellIs" dxfId="1015" priority="26" stopIfTrue="1" operator="greaterThan">
      <formula>1</formula>
    </cfRule>
  </conditionalFormatting>
  <conditionalFormatting sqref="DY4:ED14">
    <cfRule type="cellIs" dxfId="1014" priority="23" stopIfTrue="1" operator="between">
      <formula>0</formula>
      <formula>1</formula>
    </cfRule>
    <cfRule type="cellIs" dxfId="1013" priority="24" stopIfTrue="1" operator="greaterThan">
      <formula>1</formula>
    </cfRule>
  </conditionalFormatting>
  <conditionalFormatting sqref="EE4:EH14">
    <cfRule type="cellIs" dxfId="1012" priority="21" stopIfTrue="1" operator="between">
      <formula>0</formula>
      <formula>1</formula>
    </cfRule>
    <cfRule type="cellIs" dxfId="1011" priority="22" stopIfTrue="1" operator="greaterThan">
      <formula>1</formula>
    </cfRule>
  </conditionalFormatting>
  <conditionalFormatting sqref="DY15:ED24">
    <cfRule type="cellIs" dxfId="1010" priority="19" stopIfTrue="1" operator="between">
      <formula>0</formula>
      <formula>1</formula>
    </cfRule>
    <cfRule type="cellIs" dxfId="1009" priority="20" stopIfTrue="1" operator="greaterThan">
      <formula>1</formula>
    </cfRule>
  </conditionalFormatting>
  <conditionalFormatting sqref="EE15:EH24">
    <cfRule type="cellIs" dxfId="1008" priority="17" stopIfTrue="1" operator="between">
      <formula>0</formula>
      <formula>1</formula>
    </cfRule>
    <cfRule type="cellIs" dxfId="1007" priority="18" stopIfTrue="1" operator="greaterThan">
      <formula>1</formula>
    </cfRule>
  </conditionalFormatting>
  <conditionalFormatting sqref="DY25:ED32">
    <cfRule type="cellIs" dxfId="1006" priority="15" stopIfTrue="1" operator="between">
      <formula>0</formula>
      <formula>1</formula>
    </cfRule>
    <cfRule type="cellIs" dxfId="1005" priority="16" stopIfTrue="1" operator="greaterThan">
      <formula>1</formula>
    </cfRule>
  </conditionalFormatting>
  <conditionalFormatting sqref="EE25:EH32">
    <cfRule type="cellIs" dxfId="1004" priority="13" stopIfTrue="1" operator="between">
      <formula>0</formula>
      <formula>1</formula>
    </cfRule>
    <cfRule type="cellIs" dxfId="1003" priority="14" stopIfTrue="1" operator="greaterThan">
      <formula>1</formula>
    </cfRule>
  </conditionalFormatting>
  <conditionalFormatting sqref="EJ35:EQ35">
    <cfRule type="cellIs" dxfId="1002" priority="5" stopIfTrue="1" operator="between">
      <formula>0</formula>
      <formula>1</formula>
    </cfRule>
    <cfRule type="cellIs" dxfId="1001" priority="6" stopIfTrue="1" operator="greaterThan">
      <formula>1</formula>
    </cfRule>
  </conditionalFormatting>
  <conditionalFormatting sqref="EJ33:EQ34">
    <cfRule type="cellIs" dxfId="1000" priority="3" stopIfTrue="1" operator="between">
      <formula>0</formula>
      <formula>1</formula>
    </cfRule>
    <cfRule type="cellIs" dxfId="999" priority="4" stopIfTrue="1" operator="greaterThan">
      <formula>1</formula>
    </cfRule>
  </conditionalFormatting>
  <conditionalFormatting sqref="EJ4:EQ32">
    <cfRule type="cellIs" dxfId="998" priority="1" stopIfTrue="1" operator="between">
      <formula>0</formula>
      <formula>1</formula>
    </cfRule>
    <cfRule type="cellIs" dxfId="997" priority="2" stopIfTrue="1" operator="greaterThan">
      <formula>1</formula>
    </cfRule>
  </conditionalFormatting>
  <pageMargins left="0.78740157480314965" right="0.74803149606299213" top="1.1811023622047245" bottom="0.78740157480314965" header="0.70866141732283472" footer="0.51181102362204722"/>
  <pageSetup paperSize="9" scale="90" orientation="landscape" horizontalDpi="4294967293" r:id="rId1"/>
  <headerFooter alignWithMargins="0">
    <oddHeader>&amp;L&amp;"Gill Sans MT,Fett"&amp;12RTMB&amp;R&amp;G</oddHeader>
    <oddFooter>&amp;R&amp;P von &amp;N</oddFooter>
  </headerFooter>
  <legacy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18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IF(Da!C32="",Da!E32,Da!C32)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Da!G32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Da!I32</f>
        <v>0</v>
      </c>
      <c r="E3" s="464" t="s">
        <v>330</v>
      </c>
      <c r="F3" s="48"/>
      <c r="G3" s="467">
        <f>Da!J32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Werte1!EV14</f>
        <v>0</v>
      </c>
      <c r="E30" s="88">
        <f t="shared" ref="E30:E35" si="0">D30/A30</f>
        <v>0</v>
      </c>
      <c r="F30" s="347"/>
      <c r="G30" s="114">
        <f>Werte2!EV14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Werte1!EW14</f>
        <v>0</v>
      </c>
      <c r="E31" s="88">
        <f t="shared" si="0"/>
        <v>0</v>
      </c>
      <c r="F31" s="347"/>
      <c r="G31" s="114">
        <f>Werte2!EW14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Werte1!EX14</f>
        <v>0</v>
      </c>
      <c r="E32" s="88">
        <f t="shared" si="0"/>
        <v>0</v>
      </c>
      <c r="F32" s="347"/>
      <c r="G32" s="114">
        <f>Werte2!EX14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Werte1!EY14</f>
        <v>0</v>
      </c>
      <c r="E33" s="88">
        <f t="shared" si="0"/>
        <v>0</v>
      </c>
      <c r="F33" s="347"/>
      <c r="G33" s="114">
        <f>Werte2!EY14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Werte1!EZ14</f>
        <v>0</v>
      </c>
      <c r="E34" s="88">
        <f t="shared" si="0"/>
        <v>0</v>
      </c>
      <c r="F34" s="347"/>
      <c r="G34" s="114">
        <f>Werte2!EZ14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Werte1!FA14</f>
        <v>0</v>
      </c>
      <c r="E35" s="88">
        <f t="shared" si="0"/>
        <v>0</v>
      </c>
      <c r="F35" s="347"/>
      <c r="G35" s="114">
        <f>Werte2!FA14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Werte1!FB14</f>
        <v>0</v>
      </c>
      <c r="E37" s="88">
        <f t="shared" ref="E37:E53" si="5">D37/A37</f>
        <v>0</v>
      </c>
      <c r="F37" s="347"/>
      <c r="G37" s="114">
        <f>Werte2!FB14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Werte1!FC14</f>
        <v>0</v>
      </c>
      <c r="E38" s="88">
        <f t="shared" si="5"/>
        <v>0</v>
      </c>
      <c r="F38" s="347"/>
      <c r="G38" s="114">
        <f>Werte2!FC14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Werte1!FD14</f>
        <v>0</v>
      </c>
      <c r="E39" s="88">
        <f t="shared" si="5"/>
        <v>0</v>
      </c>
      <c r="F39" s="347"/>
      <c r="G39" s="114">
        <f>Werte2!FD14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Werte1!FE14</f>
        <v>0</v>
      </c>
      <c r="E41" s="88">
        <f t="shared" si="5"/>
        <v>0</v>
      </c>
      <c r="F41" s="347"/>
      <c r="G41" s="114">
        <f>Werte2!FE14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Werte1!FF14</f>
        <v>0</v>
      </c>
      <c r="E42" s="88">
        <f t="shared" si="5"/>
        <v>0</v>
      </c>
      <c r="F42" s="347"/>
      <c r="G42" s="114">
        <f>Werte2!FF14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Werte1!FG14</f>
        <v>0</v>
      </c>
      <c r="E43" s="88">
        <f t="shared" si="5"/>
        <v>0</v>
      </c>
      <c r="F43" s="347"/>
      <c r="G43" s="114">
        <f>Werte2!FG14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Werte1!FH14</f>
        <v>0</v>
      </c>
      <c r="E44" s="88">
        <f t="shared" si="5"/>
        <v>0</v>
      </c>
      <c r="F44" s="347"/>
      <c r="G44" s="114">
        <f>Werte2!FH14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Werte1!FI14</f>
        <v>0</v>
      </c>
      <c r="E46" s="88">
        <f>D46/A46</f>
        <v>0</v>
      </c>
      <c r="F46" s="347"/>
      <c r="G46" s="114">
        <f>Werte2!FI14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Werte1!FJ14</f>
        <v>0</v>
      </c>
      <c r="E47" s="88">
        <f>D47/A47</f>
        <v>0</v>
      </c>
      <c r="F47" s="347"/>
      <c r="G47" s="114">
        <f>Werte2!FJ14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Werte1!FK14</f>
        <v>0</v>
      </c>
      <c r="E49" s="88">
        <f t="shared" si="5"/>
        <v>0</v>
      </c>
      <c r="F49" s="347"/>
      <c r="G49" s="114">
        <f>Werte2!FK14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Werte1!FL14</f>
        <v>0</v>
      </c>
      <c r="E50" s="88">
        <f t="shared" si="5"/>
        <v>0</v>
      </c>
      <c r="F50" s="347"/>
      <c r="G50" s="114">
        <f>Werte2!FL14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Werte1!FM14</f>
        <v>0</v>
      </c>
      <c r="E51" s="88">
        <f t="shared" si="5"/>
        <v>0</v>
      </c>
      <c r="F51" s="347"/>
      <c r="G51" s="114">
        <f>Werte2!FM14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Werte1!FN14</f>
        <v>0</v>
      </c>
      <c r="E52" s="88">
        <f t="shared" si="5"/>
        <v>0</v>
      </c>
      <c r="F52" s="347"/>
      <c r="G52" s="114">
        <f>Werte2!FN14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Werte1!FO14</f>
        <v>0</v>
      </c>
      <c r="E53" s="88">
        <f t="shared" si="5"/>
        <v>0</v>
      </c>
      <c r="F53" s="347"/>
      <c r="G53" s="114">
        <f>Werte2!FO14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Werte1!FP14</f>
        <v>0</v>
      </c>
      <c r="E55" s="88">
        <f t="shared" ref="E55:E56" si="9">D55/A55</f>
        <v>0</v>
      </c>
      <c r="F55" s="347"/>
      <c r="G55" s="114">
        <f>Werte2!FP14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Werte1!FQ14</f>
        <v>0</v>
      </c>
      <c r="E56" s="88">
        <f t="shared" si="9"/>
        <v>0</v>
      </c>
      <c r="F56" s="347"/>
      <c r="G56" s="114">
        <f>Werte2!FQ14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Werte1!FR14</f>
        <v>0</v>
      </c>
      <c r="E58" s="88">
        <f>D58/A58</f>
        <v>0</v>
      </c>
      <c r="F58" s="347"/>
      <c r="G58" s="114">
        <f>Werte2!FR14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Werte1!FS14</f>
        <v>0</v>
      </c>
      <c r="E59" s="88">
        <f>D59/A59</f>
        <v>0</v>
      </c>
      <c r="F59" s="347"/>
      <c r="G59" s="114">
        <f>Werte2!FS14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Werte1!FT14</f>
        <v>0</v>
      </c>
      <c r="E60" s="88">
        <f>D60/A60</f>
        <v>0</v>
      </c>
      <c r="F60" s="347"/>
      <c r="G60" s="114">
        <f>Werte2!FT14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Werte1!FU14</f>
        <v>0</v>
      </c>
      <c r="E61" s="88">
        <f>D61/A61</f>
        <v>0</v>
      </c>
      <c r="F61" s="347"/>
      <c r="G61" s="114">
        <f>Werte2!FU14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Werte1!FV14</f>
        <v>0</v>
      </c>
      <c r="E63" s="88">
        <f>D63/A63</f>
        <v>0</v>
      </c>
      <c r="F63" s="347"/>
      <c r="G63" s="114">
        <f>Werte2!FV14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Werte1!FW14</f>
        <v>0</v>
      </c>
      <c r="E64" s="88">
        <f>D64/A64</f>
        <v>0</v>
      </c>
      <c r="F64" s="347"/>
      <c r="G64" s="114">
        <f>Werte2!FW14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Werte1!FX14</f>
        <v>0</v>
      </c>
      <c r="E66" s="88">
        <f>D66/A66</f>
        <v>0</v>
      </c>
      <c r="F66" s="347"/>
      <c r="G66" s="114">
        <f>Werte2!FX14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Werte1!FY14</f>
        <v>0</v>
      </c>
      <c r="E67" s="88">
        <f>D67/A67</f>
        <v>0</v>
      </c>
      <c r="F67" s="347"/>
      <c r="G67" s="114">
        <f>Werte2!FY14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Werte1!FZ14</f>
        <v>0</v>
      </c>
      <c r="E68" s="88">
        <f>D68/A68</f>
        <v>0</v>
      </c>
      <c r="F68" s="347"/>
      <c r="G68" s="114">
        <f>Werte2!FZ14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Werte1!GA14</f>
        <v>0</v>
      </c>
      <c r="E70" s="88">
        <f t="shared" ref="E70:E77" si="13">D70/A70</f>
        <v>0</v>
      </c>
      <c r="F70" s="347"/>
      <c r="G70" s="114">
        <f>Werte2!GA14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Werte1!GB14</f>
        <v>0</v>
      </c>
      <c r="E71" s="88">
        <f t="shared" si="13"/>
        <v>0</v>
      </c>
      <c r="F71" s="347"/>
      <c r="G71" s="114">
        <f>Werte2!GB14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Werte1!GC14</f>
        <v>0</v>
      </c>
      <c r="E72" s="88">
        <f t="shared" si="13"/>
        <v>0</v>
      </c>
      <c r="F72" s="347"/>
      <c r="G72" s="114">
        <f>Werte2!GC14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Werte1!GD14</f>
        <v>0</v>
      </c>
      <c r="E73" s="88">
        <f t="shared" si="13"/>
        <v>0</v>
      </c>
      <c r="F73" s="347"/>
      <c r="G73" s="114">
        <f>Werte2!GD14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Werte1!$GE14</f>
        <v>0</v>
      </c>
      <c r="E74" s="88">
        <f t="shared" si="13"/>
        <v>0</v>
      </c>
      <c r="F74" s="347"/>
      <c r="G74" s="114">
        <f>Werte2!$GE14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Werte1!GF14</f>
        <v>0</v>
      </c>
      <c r="E76" s="88">
        <f t="shared" si="13"/>
        <v>0</v>
      </c>
      <c r="F76" s="347"/>
      <c r="G76" s="114">
        <f>Werte2!GF14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Werte1!GG14</f>
        <v>0</v>
      </c>
      <c r="E77" s="88">
        <f t="shared" si="13"/>
        <v>0</v>
      </c>
      <c r="F77" s="347"/>
      <c r="G77" s="114">
        <f>Werte2!GG14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Werte1!GH14</f>
        <v>0</v>
      </c>
      <c r="E78" s="88">
        <f>D78/A78</f>
        <v>0</v>
      </c>
      <c r="F78" s="347"/>
      <c r="G78" s="114">
        <f>Werte2!GH14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Werte1!GI14</f>
        <v>0</v>
      </c>
      <c r="E80" s="236">
        <f>D80/A80</f>
        <v>0</v>
      </c>
      <c r="F80" s="451"/>
      <c r="G80" s="443">
        <f>Werte2!GI14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Werte1!$R14</f>
        <v>0</v>
      </c>
      <c r="E90" s="410">
        <f t="shared" ref="E90:E103" si="16">D90/C90</f>
        <v>0</v>
      </c>
      <c r="F90" s="411"/>
      <c r="G90" s="480">
        <f>Werte2!$R14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Werte1!$AC14</f>
        <v>0</v>
      </c>
      <c r="E91" s="410">
        <f t="shared" si="16"/>
        <v>0</v>
      </c>
      <c r="F91" s="411"/>
      <c r="G91" s="480">
        <f>Werte2!$AC14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Werte1!$AS14</f>
        <v>0</v>
      </c>
      <c r="E92" s="410">
        <f t="shared" si="16"/>
        <v>0</v>
      </c>
      <c r="F92" s="411"/>
      <c r="G92" s="480">
        <f>Werte2!$AS14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Werte1!$BG14</f>
        <v>0</v>
      </c>
      <c r="E93" s="410">
        <f t="shared" si="16"/>
        <v>0</v>
      </c>
      <c r="F93" s="411"/>
      <c r="G93" s="480">
        <f>Werte2!$BG14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Werte1!$BO14</f>
        <v>0</v>
      </c>
      <c r="E94" s="410">
        <f>D94/C94</f>
        <v>0</v>
      </c>
      <c r="F94" s="411"/>
      <c r="G94" s="480">
        <f>Werte2!$BO14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Werte1!$CD14</f>
        <v>0</v>
      </c>
      <c r="E95" s="410">
        <f>D95/C95</f>
        <v>0</v>
      </c>
      <c r="F95" s="411"/>
      <c r="G95" s="480">
        <f>Werte2!$CD14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Werte1!$CM14</f>
        <v>0</v>
      </c>
      <c r="E96" s="422">
        <f t="shared" si="16"/>
        <v>0</v>
      </c>
      <c r="F96" s="423"/>
      <c r="G96" s="481">
        <f>Werte2!$CM14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Werte1!$DA14</f>
        <v>0</v>
      </c>
      <c r="E97" s="417">
        <f t="shared" si="16"/>
        <v>0</v>
      </c>
      <c r="F97" s="418"/>
      <c r="G97" s="482">
        <f>Werte2!$DA14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Werte1!$DG14</f>
        <v>0</v>
      </c>
      <c r="E98" s="410">
        <f t="shared" si="16"/>
        <v>0</v>
      </c>
      <c r="F98" s="411"/>
      <c r="G98" s="563">
        <f>Werte2!$DG14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Werte1!$DO14</f>
        <v>0</v>
      </c>
      <c r="E99" s="410">
        <f t="shared" si="16"/>
        <v>0</v>
      </c>
      <c r="F99" s="411"/>
      <c r="G99" s="480">
        <f>Werte2!$DO14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Werte1!$DX14</f>
        <v>0</v>
      </c>
      <c r="E100" s="410">
        <f t="shared" si="16"/>
        <v>0</v>
      </c>
      <c r="F100" s="411"/>
      <c r="G100" s="480">
        <f>Werte2!$DX14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Werte1!$EI14</f>
        <v>0</v>
      </c>
      <c r="E101" s="410">
        <f t="shared" si="16"/>
        <v>0</v>
      </c>
      <c r="F101" s="411"/>
      <c r="G101" s="480">
        <f>Werte2!$EI14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Werte1!$ER14</f>
        <v>0</v>
      </c>
      <c r="E102" s="426">
        <f t="shared" si="16"/>
        <v>0</v>
      </c>
      <c r="F102" s="423"/>
      <c r="G102" s="481">
        <f>Werte2!$ER14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4INLqtnTdc+TI8oMoNq11/sybGiCREMVg6x6CfpDgQoLFczmEQOaqs0KPGNWLYCIvGJXbEq2sYghpI0TLcMDtg==" saltValue="QVwWbYBcHb3FWOz/ajSzsg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351" priority="3" stopIfTrue="1" operator="lessThan">
      <formula>$U23</formula>
    </cfRule>
    <cfRule type="cellIs" dxfId="350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349" priority="7" stopIfTrue="1" operator="greaterThanOrEqual">
      <formula>I30</formula>
    </cfRule>
    <cfRule type="cellIs" dxfId="348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347" priority="9" stopIfTrue="1">
      <formula>$L$29="T"</formula>
    </cfRule>
    <cfRule type="cellIs" dxfId="346" priority="10" stopIfTrue="1" operator="lessThan">
      <formula>I30</formula>
    </cfRule>
    <cfRule type="cellIs" dxfId="345" priority="11" stopIfTrue="1" operator="greaterThanOrEqual">
      <formula>I30</formula>
    </cfRule>
  </conditionalFormatting>
  <conditionalFormatting sqref="J84">
    <cfRule type="expression" dxfId="344" priority="13" stopIfTrue="1">
      <formula>N84="FB"</formula>
    </cfRule>
    <cfRule type="expression" dxfId="343" priority="14" stopIfTrue="1">
      <formula>N84=""</formula>
    </cfRule>
  </conditionalFormatting>
  <conditionalFormatting sqref="E105 E90:F103 H90:H103 H105">
    <cfRule type="cellIs" dxfId="342" priority="5" stopIfTrue="1" operator="lessThan">
      <formula>$I90</formula>
    </cfRule>
    <cfRule type="cellIs" dxfId="341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340" priority="15" stopIfTrue="1">
      <formula>N30="FB"</formula>
    </cfRule>
    <cfRule type="expression" dxfId="339" priority="16" stopIfTrue="1">
      <formula>N30=""</formula>
    </cfRule>
  </conditionalFormatting>
  <conditionalFormatting sqref="G81:G84">
    <cfRule type="expression" dxfId="338" priority="12" stopIfTrue="1">
      <formula>$L$29="T"</formula>
    </cfRule>
  </conditionalFormatting>
  <conditionalFormatting sqref="G80">
    <cfRule type="expression" dxfId="337" priority="2">
      <formula>$L$29="T"</formula>
    </cfRule>
  </conditionalFormatting>
  <conditionalFormatting sqref="G30:G35 G37:G39 G41:G44 G46:G47 G49:G53 G55:G56 G58:G61 G63:G64 G66:G68 G70:G74 G76:G78">
    <cfRule type="expression" dxfId="336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3&amp;C&amp;"Gill Sans MT,Fett"&amp;22Rechentest Mathematische Basiskompetenzen&amp;R&amp;G</oddHead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19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IF(Da!C33="",Da!E33,Da!C33)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Da!G33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Da!I33</f>
        <v>0</v>
      </c>
      <c r="E3" s="464" t="s">
        <v>330</v>
      </c>
      <c r="F3" s="48"/>
      <c r="G3" s="467">
        <f>Da!J33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Werte1!EV15</f>
        <v>0</v>
      </c>
      <c r="E30" s="88">
        <f t="shared" ref="E30:E35" si="0">D30/A30</f>
        <v>0</v>
      </c>
      <c r="F30" s="347"/>
      <c r="G30" s="114">
        <f>Werte2!EV15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Werte1!EW15</f>
        <v>0</v>
      </c>
      <c r="E31" s="88">
        <f t="shared" si="0"/>
        <v>0</v>
      </c>
      <c r="F31" s="347"/>
      <c r="G31" s="114">
        <f>Werte2!EW15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Werte1!EX15</f>
        <v>0</v>
      </c>
      <c r="E32" s="88">
        <f t="shared" si="0"/>
        <v>0</v>
      </c>
      <c r="F32" s="347"/>
      <c r="G32" s="114">
        <f>Werte2!EX15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Werte1!EY15</f>
        <v>0</v>
      </c>
      <c r="E33" s="88">
        <f t="shared" si="0"/>
        <v>0</v>
      </c>
      <c r="F33" s="347"/>
      <c r="G33" s="114">
        <f>Werte2!EY15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Werte1!EZ15</f>
        <v>0</v>
      </c>
      <c r="E34" s="88">
        <f t="shared" si="0"/>
        <v>0</v>
      </c>
      <c r="F34" s="347"/>
      <c r="G34" s="114">
        <f>Werte2!EZ15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Werte1!FA15</f>
        <v>0</v>
      </c>
      <c r="E35" s="88">
        <f t="shared" si="0"/>
        <v>0</v>
      </c>
      <c r="F35" s="347"/>
      <c r="G35" s="114">
        <f>Werte2!FA15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Werte1!FB15</f>
        <v>0</v>
      </c>
      <c r="E37" s="88">
        <f t="shared" ref="E37:E53" si="5">D37/A37</f>
        <v>0</v>
      </c>
      <c r="F37" s="347"/>
      <c r="G37" s="114">
        <f>Werte2!FB15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Werte1!FC15</f>
        <v>0</v>
      </c>
      <c r="E38" s="88">
        <f t="shared" si="5"/>
        <v>0</v>
      </c>
      <c r="F38" s="347"/>
      <c r="G38" s="114">
        <f>Werte2!FC15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Werte1!FD15</f>
        <v>0</v>
      </c>
      <c r="E39" s="88">
        <f t="shared" si="5"/>
        <v>0</v>
      </c>
      <c r="F39" s="347"/>
      <c r="G39" s="114">
        <f>Werte2!FD15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Werte1!FE15</f>
        <v>0</v>
      </c>
      <c r="E41" s="88">
        <f t="shared" si="5"/>
        <v>0</v>
      </c>
      <c r="F41" s="347"/>
      <c r="G41" s="114">
        <f>Werte2!FE15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Werte1!FF15</f>
        <v>0</v>
      </c>
      <c r="E42" s="88">
        <f t="shared" si="5"/>
        <v>0</v>
      </c>
      <c r="F42" s="347"/>
      <c r="G42" s="114">
        <f>Werte2!FF15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Werte1!FG15</f>
        <v>0</v>
      </c>
      <c r="E43" s="88">
        <f t="shared" si="5"/>
        <v>0</v>
      </c>
      <c r="F43" s="347"/>
      <c r="G43" s="114">
        <f>Werte2!FG15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Werte1!FH15</f>
        <v>0</v>
      </c>
      <c r="E44" s="88">
        <f t="shared" si="5"/>
        <v>0</v>
      </c>
      <c r="F44" s="347"/>
      <c r="G44" s="114">
        <f>Werte2!FH15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Werte1!FI15</f>
        <v>0</v>
      </c>
      <c r="E46" s="88">
        <f>D46/A46</f>
        <v>0</v>
      </c>
      <c r="F46" s="347"/>
      <c r="G46" s="114">
        <f>Werte2!FI15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Werte1!FJ15</f>
        <v>0</v>
      </c>
      <c r="E47" s="88">
        <f>D47/A47</f>
        <v>0</v>
      </c>
      <c r="F47" s="347"/>
      <c r="G47" s="114">
        <f>Werte2!FJ15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Werte1!FK15</f>
        <v>0</v>
      </c>
      <c r="E49" s="88">
        <f t="shared" si="5"/>
        <v>0</v>
      </c>
      <c r="F49" s="347"/>
      <c r="G49" s="114">
        <f>Werte2!FK15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Werte1!FL15</f>
        <v>0</v>
      </c>
      <c r="E50" s="88">
        <f t="shared" si="5"/>
        <v>0</v>
      </c>
      <c r="F50" s="347"/>
      <c r="G50" s="114">
        <f>Werte2!FL15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Werte1!FM15</f>
        <v>0</v>
      </c>
      <c r="E51" s="88">
        <f t="shared" si="5"/>
        <v>0</v>
      </c>
      <c r="F51" s="347"/>
      <c r="G51" s="114">
        <f>Werte2!FM15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Werte1!FN15</f>
        <v>0</v>
      </c>
      <c r="E52" s="88">
        <f t="shared" si="5"/>
        <v>0</v>
      </c>
      <c r="F52" s="347"/>
      <c r="G52" s="114">
        <f>Werte2!FN15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Werte1!FO15</f>
        <v>0</v>
      </c>
      <c r="E53" s="88">
        <f t="shared" si="5"/>
        <v>0</v>
      </c>
      <c r="F53" s="347"/>
      <c r="G53" s="114">
        <f>Werte2!FO15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Werte1!FP15</f>
        <v>0</v>
      </c>
      <c r="E55" s="88">
        <f t="shared" ref="E55:E56" si="9">D55/A55</f>
        <v>0</v>
      </c>
      <c r="F55" s="347"/>
      <c r="G55" s="114">
        <f>Werte2!FP15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Werte1!FQ15</f>
        <v>0</v>
      </c>
      <c r="E56" s="88">
        <f t="shared" si="9"/>
        <v>0</v>
      </c>
      <c r="F56" s="347"/>
      <c r="G56" s="114">
        <f>Werte2!FQ15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Werte1!FR15</f>
        <v>0</v>
      </c>
      <c r="E58" s="88">
        <f>D58/A58</f>
        <v>0</v>
      </c>
      <c r="F58" s="347"/>
      <c r="G58" s="114">
        <f>Werte2!FR15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Werte1!FS15</f>
        <v>0</v>
      </c>
      <c r="E59" s="88">
        <f>D59/A59</f>
        <v>0</v>
      </c>
      <c r="F59" s="347"/>
      <c r="G59" s="114">
        <f>Werte2!FS15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Werte1!FT15</f>
        <v>0</v>
      </c>
      <c r="E60" s="88">
        <f>D60/A60</f>
        <v>0</v>
      </c>
      <c r="F60" s="347"/>
      <c r="G60" s="114">
        <f>Werte2!FT15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Werte1!FU15</f>
        <v>0</v>
      </c>
      <c r="E61" s="88">
        <f>D61/A61</f>
        <v>0</v>
      </c>
      <c r="F61" s="347"/>
      <c r="G61" s="114">
        <f>Werte2!FU15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Werte1!FV15</f>
        <v>0</v>
      </c>
      <c r="E63" s="88">
        <f>D63/A63</f>
        <v>0</v>
      </c>
      <c r="F63" s="347"/>
      <c r="G63" s="114">
        <f>Werte2!FV15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Werte1!FW15</f>
        <v>0</v>
      </c>
      <c r="E64" s="88">
        <f>D64/A64</f>
        <v>0</v>
      </c>
      <c r="F64" s="347"/>
      <c r="G64" s="114">
        <f>Werte2!FW15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Werte1!FX15</f>
        <v>0</v>
      </c>
      <c r="E66" s="88">
        <f>D66/A66</f>
        <v>0</v>
      </c>
      <c r="F66" s="347"/>
      <c r="G66" s="114">
        <f>Werte2!FX15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Werte1!FY15</f>
        <v>0</v>
      </c>
      <c r="E67" s="88">
        <f>D67/A67</f>
        <v>0</v>
      </c>
      <c r="F67" s="347"/>
      <c r="G67" s="114">
        <f>Werte2!FY15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Werte1!FZ15</f>
        <v>0</v>
      </c>
      <c r="E68" s="88">
        <f>D68/A68</f>
        <v>0</v>
      </c>
      <c r="F68" s="347"/>
      <c r="G68" s="114">
        <f>Werte2!FZ15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Werte1!GA15</f>
        <v>0</v>
      </c>
      <c r="E70" s="88">
        <f t="shared" ref="E70:E77" si="13">D70/A70</f>
        <v>0</v>
      </c>
      <c r="F70" s="347"/>
      <c r="G70" s="114">
        <f>Werte2!GA15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Werte1!GB15</f>
        <v>0</v>
      </c>
      <c r="E71" s="88">
        <f t="shared" si="13"/>
        <v>0</v>
      </c>
      <c r="F71" s="347"/>
      <c r="G71" s="114">
        <f>Werte2!GB15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Werte1!GC15</f>
        <v>0</v>
      </c>
      <c r="E72" s="88">
        <f t="shared" si="13"/>
        <v>0</v>
      </c>
      <c r="F72" s="347"/>
      <c r="G72" s="114">
        <f>Werte2!GC15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Werte1!GD15</f>
        <v>0</v>
      </c>
      <c r="E73" s="88">
        <f t="shared" si="13"/>
        <v>0</v>
      </c>
      <c r="F73" s="347"/>
      <c r="G73" s="114">
        <f>Werte2!GD15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Werte1!$GE15</f>
        <v>0</v>
      </c>
      <c r="E74" s="88">
        <f t="shared" si="13"/>
        <v>0</v>
      </c>
      <c r="F74" s="347"/>
      <c r="G74" s="114">
        <f>Werte2!$GE15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Werte1!GF15</f>
        <v>0</v>
      </c>
      <c r="E76" s="88">
        <f t="shared" si="13"/>
        <v>0</v>
      </c>
      <c r="F76" s="347"/>
      <c r="G76" s="114">
        <f>Werte2!GF15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Werte1!GG15</f>
        <v>0</v>
      </c>
      <c r="E77" s="88">
        <f t="shared" si="13"/>
        <v>0</v>
      </c>
      <c r="F77" s="347"/>
      <c r="G77" s="114">
        <f>Werte2!GG15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Werte1!GH15</f>
        <v>0</v>
      </c>
      <c r="E78" s="88">
        <f>D78/A78</f>
        <v>0</v>
      </c>
      <c r="F78" s="347"/>
      <c r="G78" s="114">
        <f>Werte2!GH15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Werte1!GI15</f>
        <v>0</v>
      </c>
      <c r="E80" s="236">
        <f>D80/A80</f>
        <v>0</v>
      </c>
      <c r="F80" s="451"/>
      <c r="G80" s="443">
        <f>Werte2!GI15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Werte1!$R15</f>
        <v>0</v>
      </c>
      <c r="E90" s="410">
        <f t="shared" ref="E90:E103" si="16">D90/C90</f>
        <v>0</v>
      </c>
      <c r="F90" s="411"/>
      <c r="G90" s="480">
        <f>Werte2!$R15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Werte1!$AC15</f>
        <v>0</v>
      </c>
      <c r="E91" s="410">
        <f t="shared" si="16"/>
        <v>0</v>
      </c>
      <c r="F91" s="411"/>
      <c r="G91" s="480">
        <f>Werte2!$AC15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Werte1!$AS15</f>
        <v>0</v>
      </c>
      <c r="E92" s="410">
        <f t="shared" si="16"/>
        <v>0</v>
      </c>
      <c r="F92" s="411"/>
      <c r="G92" s="480">
        <f>Werte2!$AS15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Werte1!$BG15</f>
        <v>0</v>
      </c>
      <c r="E93" s="410">
        <f t="shared" si="16"/>
        <v>0</v>
      </c>
      <c r="F93" s="411"/>
      <c r="G93" s="480">
        <f>Werte2!$BG15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Werte1!$BO15</f>
        <v>0</v>
      </c>
      <c r="E94" s="410">
        <f>D94/C94</f>
        <v>0</v>
      </c>
      <c r="F94" s="411"/>
      <c r="G94" s="480">
        <f>Werte2!$BO15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Werte1!$CD15</f>
        <v>0</v>
      </c>
      <c r="E95" s="410">
        <f>D95/C95</f>
        <v>0</v>
      </c>
      <c r="F95" s="411"/>
      <c r="G95" s="480">
        <f>Werte2!$CD15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Werte1!$CM15</f>
        <v>0</v>
      </c>
      <c r="E96" s="422">
        <f t="shared" si="16"/>
        <v>0</v>
      </c>
      <c r="F96" s="423"/>
      <c r="G96" s="481">
        <f>Werte2!$CM15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Werte1!$DA15</f>
        <v>0</v>
      </c>
      <c r="E97" s="417">
        <f t="shared" si="16"/>
        <v>0</v>
      </c>
      <c r="F97" s="418"/>
      <c r="G97" s="482">
        <f>Werte2!$DA15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Werte1!$DG15</f>
        <v>0</v>
      </c>
      <c r="E98" s="410">
        <f t="shared" si="16"/>
        <v>0</v>
      </c>
      <c r="F98" s="411"/>
      <c r="G98" s="563">
        <f>Werte2!$DG15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Werte1!$DO15</f>
        <v>0</v>
      </c>
      <c r="E99" s="410">
        <f t="shared" si="16"/>
        <v>0</v>
      </c>
      <c r="F99" s="411"/>
      <c r="G99" s="480">
        <f>Werte2!$DO15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Werte1!$DX15</f>
        <v>0</v>
      </c>
      <c r="E100" s="410">
        <f t="shared" si="16"/>
        <v>0</v>
      </c>
      <c r="F100" s="411"/>
      <c r="G100" s="480">
        <f>Werte2!$DX15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Werte1!$EI15</f>
        <v>0</v>
      </c>
      <c r="E101" s="410">
        <f t="shared" si="16"/>
        <v>0</v>
      </c>
      <c r="F101" s="411"/>
      <c r="G101" s="480">
        <f>Werte2!$EI15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Werte1!$ER15</f>
        <v>0</v>
      </c>
      <c r="E102" s="426">
        <f t="shared" si="16"/>
        <v>0</v>
      </c>
      <c r="F102" s="423"/>
      <c r="G102" s="481">
        <f>Werte2!$ER15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512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5xvGD4iVs/4P+pL3sPuZfFfs/kYHtfDI9EVl6vG1Ns2p+MI0wBYzo2bvWDpkyH6Yk8HNRki9oSaPXVTXVEH5eA==" saltValue="GWWAHJVPNAMu3SNMvJ0AJA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335" priority="3" stopIfTrue="1" operator="lessThan">
      <formula>$U23</formula>
    </cfRule>
    <cfRule type="cellIs" dxfId="334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333" priority="7" stopIfTrue="1" operator="greaterThanOrEqual">
      <formula>I30</formula>
    </cfRule>
    <cfRule type="cellIs" dxfId="332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331" priority="9" stopIfTrue="1">
      <formula>$L$29="T"</formula>
    </cfRule>
    <cfRule type="cellIs" dxfId="330" priority="10" stopIfTrue="1" operator="lessThan">
      <formula>I30</formula>
    </cfRule>
    <cfRule type="cellIs" dxfId="329" priority="11" stopIfTrue="1" operator="greaterThanOrEqual">
      <formula>I30</formula>
    </cfRule>
  </conditionalFormatting>
  <conditionalFormatting sqref="J84">
    <cfRule type="expression" dxfId="328" priority="13" stopIfTrue="1">
      <formula>N84="FB"</formula>
    </cfRule>
    <cfRule type="expression" dxfId="327" priority="14" stopIfTrue="1">
      <formula>N84=""</formula>
    </cfRule>
  </conditionalFormatting>
  <conditionalFormatting sqref="E105 E90:F103 H90:H103 H105">
    <cfRule type="cellIs" dxfId="326" priority="5" stopIfTrue="1" operator="lessThan">
      <formula>$I90</formula>
    </cfRule>
    <cfRule type="cellIs" dxfId="325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324" priority="15" stopIfTrue="1">
      <formula>N30="FB"</formula>
    </cfRule>
    <cfRule type="expression" dxfId="323" priority="16" stopIfTrue="1">
      <formula>N30=""</formula>
    </cfRule>
  </conditionalFormatting>
  <conditionalFormatting sqref="G81:G84">
    <cfRule type="expression" dxfId="322" priority="12" stopIfTrue="1">
      <formula>$L$29="T"</formula>
    </cfRule>
  </conditionalFormatting>
  <conditionalFormatting sqref="G80">
    <cfRule type="expression" dxfId="321" priority="2">
      <formula>$L$29="T"</formula>
    </cfRule>
  </conditionalFormatting>
  <conditionalFormatting sqref="G30:G35 G37:G39 G41:G44 G46:G47 G49:G53 G55:G56 G58:G61 G63:G64 G66:G68 G70:G74 G76:G78">
    <cfRule type="expression" dxfId="320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20">
    <tabColor indexed="41"/>
  </sheetPr>
  <dimension ref="A1:V112"/>
  <sheetViews>
    <sheetView view="pageBreakPreview" zoomScale="50" zoomScaleNormal="100" zoomScaleSheetLayoutView="50" workbookViewId="0">
      <selection sqref="A1:XFD104857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IF(Da!C34="",Da!E34,Da!C34)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Da!G34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Da!I34</f>
        <v>0</v>
      </c>
      <c r="E3" s="464" t="s">
        <v>330</v>
      </c>
      <c r="F3" s="48"/>
      <c r="G3" s="467">
        <f>Da!J34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Werte1!EV16</f>
        <v>0</v>
      </c>
      <c r="E30" s="88">
        <f t="shared" ref="E30:E35" si="0">D30/A30</f>
        <v>0</v>
      </c>
      <c r="F30" s="347"/>
      <c r="G30" s="114">
        <f>Werte2!EV16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Werte1!EW16</f>
        <v>0</v>
      </c>
      <c r="E31" s="88">
        <f t="shared" si="0"/>
        <v>0</v>
      </c>
      <c r="F31" s="347"/>
      <c r="G31" s="114">
        <f>Werte2!EW16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Werte1!EX16</f>
        <v>0</v>
      </c>
      <c r="E32" s="88">
        <f t="shared" si="0"/>
        <v>0</v>
      </c>
      <c r="F32" s="347"/>
      <c r="G32" s="114">
        <f>Werte2!EX16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Werte1!EY16</f>
        <v>0</v>
      </c>
      <c r="E33" s="88">
        <f t="shared" si="0"/>
        <v>0</v>
      </c>
      <c r="F33" s="347"/>
      <c r="G33" s="114">
        <f>Werte2!EY16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Werte1!EZ16</f>
        <v>0</v>
      </c>
      <c r="E34" s="88">
        <f t="shared" si="0"/>
        <v>0</v>
      </c>
      <c r="F34" s="347"/>
      <c r="G34" s="114">
        <f>Werte2!EZ16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Werte1!FA16</f>
        <v>0</v>
      </c>
      <c r="E35" s="88">
        <f t="shared" si="0"/>
        <v>0</v>
      </c>
      <c r="F35" s="347"/>
      <c r="G35" s="114">
        <f>Werte2!FA16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Werte1!FB16</f>
        <v>0</v>
      </c>
      <c r="E37" s="88">
        <f t="shared" ref="E37:E53" si="5">D37/A37</f>
        <v>0</v>
      </c>
      <c r="F37" s="347"/>
      <c r="G37" s="114">
        <f>Werte2!FB16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Werte1!FC16</f>
        <v>0</v>
      </c>
      <c r="E38" s="88">
        <f t="shared" si="5"/>
        <v>0</v>
      </c>
      <c r="F38" s="347"/>
      <c r="G38" s="114">
        <f>Werte2!FC16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Werte1!FD16</f>
        <v>0</v>
      </c>
      <c r="E39" s="88">
        <f t="shared" si="5"/>
        <v>0</v>
      </c>
      <c r="F39" s="347"/>
      <c r="G39" s="114">
        <f>Werte2!FD16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Werte1!FE16</f>
        <v>0</v>
      </c>
      <c r="E41" s="88">
        <f t="shared" si="5"/>
        <v>0</v>
      </c>
      <c r="F41" s="347"/>
      <c r="G41" s="114">
        <f>Werte2!FE16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Werte1!FF16</f>
        <v>0</v>
      </c>
      <c r="E42" s="88">
        <f t="shared" si="5"/>
        <v>0</v>
      </c>
      <c r="F42" s="347"/>
      <c r="G42" s="114">
        <f>Werte2!FF16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Werte1!FG16</f>
        <v>0</v>
      </c>
      <c r="E43" s="88">
        <f t="shared" si="5"/>
        <v>0</v>
      </c>
      <c r="F43" s="347"/>
      <c r="G43" s="114">
        <f>Werte2!FG16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Werte1!FH16</f>
        <v>0</v>
      </c>
      <c r="E44" s="88">
        <f t="shared" si="5"/>
        <v>0</v>
      </c>
      <c r="F44" s="347"/>
      <c r="G44" s="114">
        <f>Werte2!FH16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Werte1!FI16</f>
        <v>0</v>
      </c>
      <c r="E46" s="88">
        <f>D46/A46</f>
        <v>0</v>
      </c>
      <c r="F46" s="347"/>
      <c r="G46" s="114">
        <f>Werte2!FI16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Werte1!FJ16</f>
        <v>0</v>
      </c>
      <c r="E47" s="88">
        <f>D47/A47</f>
        <v>0</v>
      </c>
      <c r="F47" s="347"/>
      <c r="G47" s="114">
        <f>Werte2!FJ16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Werte1!FK16</f>
        <v>0</v>
      </c>
      <c r="E49" s="88">
        <f t="shared" si="5"/>
        <v>0</v>
      </c>
      <c r="F49" s="347"/>
      <c r="G49" s="114">
        <f>Werte2!FK16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Werte1!FL16</f>
        <v>0</v>
      </c>
      <c r="E50" s="88">
        <f t="shared" si="5"/>
        <v>0</v>
      </c>
      <c r="F50" s="347"/>
      <c r="G50" s="114">
        <f>Werte2!FL16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Werte1!FM16</f>
        <v>0</v>
      </c>
      <c r="E51" s="88">
        <f t="shared" si="5"/>
        <v>0</v>
      </c>
      <c r="F51" s="347"/>
      <c r="G51" s="114">
        <f>Werte2!FM16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Werte1!FN16</f>
        <v>0</v>
      </c>
      <c r="E52" s="88">
        <f t="shared" si="5"/>
        <v>0</v>
      </c>
      <c r="F52" s="347"/>
      <c r="G52" s="114">
        <f>Werte2!FN16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Werte1!FO16</f>
        <v>0</v>
      </c>
      <c r="E53" s="88">
        <f t="shared" si="5"/>
        <v>0</v>
      </c>
      <c r="F53" s="347"/>
      <c r="G53" s="114">
        <f>Werte2!FO16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Werte1!FP16</f>
        <v>0</v>
      </c>
      <c r="E55" s="88">
        <f t="shared" ref="E55:E56" si="9">D55/A55</f>
        <v>0</v>
      </c>
      <c r="F55" s="347"/>
      <c r="G55" s="114">
        <f>Werte2!FP16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Werte1!FQ16</f>
        <v>0</v>
      </c>
      <c r="E56" s="88">
        <f t="shared" si="9"/>
        <v>0</v>
      </c>
      <c r="F56" s="347"/>
      <c r="G56" s="114">
        <f>Werte2!FQ16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Werte1!FR16</f>
        <v>0</v>
      </c>
      <c r="E58" s="88">
        <f>D58/A58</f>
        <v>0</v>
      </c>
      <c r="F58" s="347"/>
      <c r="G58" s="114">
        <f>Werte2!FR16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Werte1!FS16</f>
        <v>0</v>
      </c>
      <c r="E59" s="88">
        <f>D59/A59</f>
        <v>0</v>
      </c>
      <c r="F59" s="347"/>
      <c r="G59" s="114">
        <f>Werte2!FS16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Werte1!FT16</f>
        <v>0</v>
      </c>
      <c r="E60" s="88">
        <f>D60/A60</f>
        <v>0</v>
      </c>
      <c r="F60" s="347"/>
      <c r="G60" s="114">
        <f>Werte2!FT16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Werte1!FU16</f>
        <v>0</v>
      </c>
      <c r="E61" s="88">
        <f>D61/A61</f>
        <v>0</v>
      </c>
      <c r="F61" s="347"/>
      <c r="G61" s="114">
        <f>Werte2!FU16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Werte1!FV16</f>
        <v>0</v>
      </c>
      <c r="E63" s="88">
        <f>D63/A63</f>
        <v>0</v>
      </c>
      <c r="F63" s="347"/>
      <c r="G63" s="114">
        <f>Werte2!FV16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Werte1!FW16</f>
        <v>0</v>
      </c>
      <c r="E64" s="88">
        <f>D64/A64</f>
        <v>0</v>
      </c>
      <c r="F64" s="347"/>
      <c r="G64" s="114">
        <f>Werte2!FW16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Werte1!FX16</f>
        <v>0</v>
      </c>
      <c r="E66" s="88">
        <f>D66/A66</f>
        <v>0</v>
      </c>
      <c r="F66" s="347"/>
      <c r="G66" s="114">
        <f>Werte2!FX16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Werte1!FY16</f>
        <v>0</v>
      </c>
      <c r="E67" s="88">
        <f>D67/A67</f>
        <v>0</v>
      </c>
      <c r="F67" s="347"/>
      <c r="G67" s="114">
        <f>Werte2!FY16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Werte1!FZ16</f>
        <v>0</v>
      </c>
      <c r="E68" s="88">
        <f>D68/A68</f>
        <v>0</v>
      </c>
      <c r="F68" s="347"/>
      <c r="G68" s="114">
        <f>Werte2!FZ16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Werte1!GA16</f>
        <v>0</v>
      </c>
      <c r="E70" s="88">
        <f t="shared" ref="E70:E77" si="13">D70/A70</f>
        <v>0</v>
      </c>
      <c r="F70" s="347"/>
      <c r="G70" s="114">
        <f>Werte2!GA16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Werte1!GB16</f>
        <v>0</v>
      </c>
      <c r="E71" s="88">
        <f t="shared" si="13"/>
        <v>0</v>
      </c>
      <c r="F71" s="347"/>
      <c r="G71" s="114">
        <f>Werte2!GB16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Werte1!GC16</f>
        <v>0</v>
      </c>
      <c r="E72" s="88">
        <f t="shared" si="13"/>
        <v>0</v>
      </c>
      <c r="F72" s="347"/>
      <c r="G72" s="114">
        <f>Werte2!GC16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Werte1!GD16</f>
        <v>0</v>
      </c>
      <c r="E73" s="88">
        <f t="shared" si="13"/>
        <v>0</v>
      </c>
      <c r="F73" s="347"/>
      <c r="G73" s="114">
        <f>Werte2!GD16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Werte1!$GE16</f>
        <v>0</v>
      </c>
      <c r="E74" s="88">
        <f t="shared" si="13"/>
        <v>0</v>
      </c>
      <c r="F74" s="347"/>
      <c r="G74" s="114">
        <f>Werte2!$GE16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Werte1!GF16</f>
        <v>0</v>
      </c>
      <c r="E76" s="88">
        <f t="shared" si="13"/>
        <v>0</v>
      </c>
      <c r="F76" s="347"/>
      <c r="G76" s="114">
        <f>Werte2!GF16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Werte1!GG16</f>
        <v>0</v>
      </c>
      <c r="E77" s="88">
        <f t="shared" si="13"/>
        <v>0</v>
      </c>
      <c r="F77" s="347"/>
      <c r="G77" s="114">
        <f>Werte2!GG16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Werte1!GH16</f>
        <v>0</v>
      </c>
      <c r="E78" s="88">
        <f>D78/A78</f>
        <v>0</v>
      </c>
      <c r="F78" s="347"/>
      <c r="G78" s="114">
        <f>Werte2!GH16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Werte1!GI16</f>
        <v>0</v>
      </c>
      <c r="E80" s="236">
        <f>D80/A80</f>
        <v>0</v>
      </c>
      <c r="F80" s="451"/>
      <c r="G80" s="443">
        <f>Werte2!GI16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Werte1!$R16</f>
        <v>0</v>
      </c>
      <c r="E90" s="410">
        <f t="shared" ref="E90:E103" si="16">D90/C90</f>
        <v>0</v>
      </c>
      <c r="F90" s="411"/>
      <c r="G90" s="480">
        <f>Werte2!$R16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Werte1!$AC16</f>
        <v>0</v>
      </c>
      <c r="E91" s="410">
        <f t="shared" si="16"/>
        <v>0</v>
      </c>
      <c r="F91" s="411"/>
      <c r="G91" s="480">
        <f>Werte2!$AC16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Werte1!$AS16</f>
        <v>0</v>
      </c>
      <c r="E92" s="410">
        <f t="shared" si="16"/>
        <v>0</v>
      </c>
      <c r="F92" s="411"/>
      <c r="G92" s="480">
        <f>Werte2!$AS16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Werte1!$BG16</f>
        <v>0</v>
      </c>
      <c r="E93" s="410">
        <f t="shared" si="16"/>
        <v>0</v>
      </c>
      <c r="F93" s="411"/>
      <c r="G93" s="480">
        <f>Werte2!$BG16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Werte1!$BO16</f>
        <v>0</v>
      </c>
      <c r="E94" s="410">
        <f>D94/C94</f>
        <v>0</v>
      </c>
      <c r="F94" s="411"/>
      <c r="G94" s="480">
        <f>Werte2!$BO16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Werte1!$CD16</f>
        <v>0</v>
      </c>
      <c r="E95" s="410">
        <f>D95/C95</f>
        <v>0</v>
      </c>
      <c r="F95" s="411"/>
      <c r="G95" s="480">
        <f>Werte2!$CD16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Werte1!$CM16</f>
        <v>0</v>
      </c>
      <c r="E96" s="422">
        <f t="shared" si="16"/>
        <v>0</v>
      </c>
      <c r="F96" s="423"/>
      <c r="G96" s="481">
        <f>Werte2!$CM16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Werte1!$DA16</f>
        <v>0</v>
      </c>
      <c r="E97" s="417">
        <f t="shared" si="16"/>
        <v>0</v>
      </c>
      <c r="F97" s="418"/>
      <c r="G97" s="482">
        <f>Werte2!$DA16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Werte1!$DG16</f>
        <v>0</v>
      </c>
      <c r="E98" s="410">
        <f t="shared" si="16"/>
        <v>0</v>
      </c>
      <c r="F98" s="411"/>
      <c r="G98" s="563">
        <f>Werte2!$DG16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Werte1!$DO16</f>
        <v>0</v>
      </c>
      <c r="E99" s="410">
        <f t="shared" si="16"/>
        <v>0</v>
      </c>
      <c r="F99" s="411"/>
      <c r="G99" s="480">
        <f>Werte2!$DO16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Werte1!$DX16</f>
        <v>0</v>
      </c>
      <c r="E100" s="410">
        <f t="shared" si="16"/>
        <v>0</v>
      </c>
      <c r="F100" s="411"/>
      <c r="G100" s="480">
        <f>Werte2!$DX16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Werte1!$EI16</f>
        <v>0</v>
      </c>
      <c r="E101" s="410">
        <f t="shared" si="16"/>
        <v>0</v>
      </c>
      <c r="F101" s="411"/>
      <c r="G101" s="480">
        <f>Werte2!$EI16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Werte1!$ER16</f>
        <v>0</v>
      </c>
      <c r="E102" s="426">
        <f t="shared" si="16"/>
        <v>0</v>
      </c>
      <c r="F102" s="423"/>
      <c r="G102" s="481">
        <f>Werte2!$ER16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AsDFVBT3E9ghdVqAk9Ye6npuz3vC8Gx8GExsfpXclr58tImv/5vz0jEj7XYKWj+VlBwbBDi9eKkISbEjNQNdww==" saltValue="RRSGDohd8lIwJmGx279BWQ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319" priority="3" stopIfTrue="1" operator="lessThan">
      <formula>$U23</formula>
    </cfRule>
    <cfRule type="cellIs" dxfId="318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317" priority="7" stopIfTrue="1" operator="greaterThanOrEqual">
      <formula>I30</formula>
    </cfRule>
    <cfRule type="cellIs" dxfId="316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315" priority="9" stopIfTrue="1">
      <formula>$L$29="T"</formula>
    </cfRule>
    <cfRule type="cellIs" dxfId="314" priority="10" stopIfTrue="1" operator="lessThan">
      <formula>I30</formula>
    </cfRule>
    <cfRule type="cellIs" dxfId="313" priority="11" stopIfTrue="1" operator="greaterThanOrEqual">
      <formula>I30</formula>
    </cfRule>
  </conditionalFormatting>
  <conditionalFormatting sqref="J84">
    <cfRule type="expression" dxfId="312" priority="13" stopIfTrue="1">
      <formula>N84="FB"</formula>
    </cfRule>
    <cfRule type="expression" dxfId="311" priority="14" stopIfTrue="1">
      <formula>N84=""</formula>
    </cfRule>
  </conditionalFormatting>
  <conditionalFormatting sqref="E105 E90:F103 H90:H103 H105">
    <cfRule type="cellIs" dxfId="310" priority="5" stopIfTrue="1" operator="lessThan">
      <formula>$I90</formula>
    </cfRule>
    <cfRule type="cellIs" dxfId="309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308" priority="15" stopIfTrue="1">
      <formula>N30="FB"</formula>
    </cfRule>
    <cfRule type="expression" dxfId="307" priority="16" stopIfTrue="1">
      <formula>N30=""</formula>
    </cfRule>
  </conditionalFormatting>
  <conditionalFormatting sqref="G81:G84">
    <cfRule type="expression" dxfId="306" priority="12" stopIfTrue="1">
      <formula>$L$29="T"</formula>
    </cfRule>
  </conditionalFormatting>
  <conditionalFormatting sqref="G80">
    <cfRule type="expression" dxfId="305" priority="2">
      <formula>$L$29="T"</formula>
    </cfRule>
  </conditionalFormatting>
  <conditionalFormatting sqref="G30:G35 G37:G39 G41:G44 G46:G47 G49:G53 G55:G56 G58:G61 G63:G64 G66:G68 G70:G74 G76:G78">
    <cfRule type="expression" dxfId="304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21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IF(Da!C35="",Da!E35,Da!C35)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Da!G35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Da!I35</f>
        <v>0</v>
      </c>
      <c r="E3" s="464" t="s">
        <v>330</v>
      </c>
      <c r="F3" s="48"/>
      <c r="G3" s="467">
        <f>Da!J35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Werte1!EV17</f>
        <v>0</v>
      </c>
      <c r="E30" s="88">
        <f t="shared" ref="E30:E35" si="0">D30/A30</f>
        <v>0</v>
      </c>
      <c r="F30" s="347"/>
      <c r="G30" s="114">
        <f>Werte2!EV17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Werte1!EW17</f>
        <v>0</v>
      </c>
      <c r="E31" s="88">
        <f t="shared" si="0"/>
        <v>0</v>
      </c>
      <c r="F31" s="347"/>
      <c r="G31" s="114">
        <f>Werte2!EW17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Werte1!EX17</f>
        <v>0</v>
      </c>
      <c r="E32" s="88">
        <f t="shared" si="0"/>
        <v>0</v>
      </c>
      <c r="F32" s="347"/>
      <c r="G32" s="114">
        <f>Werte2!EX17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Werte1!EY17</f>
        <v>0</v>
      </c>
      <c r="E33" s="88">
        <f t="shared" si="0"/>
        <v>0</v>
      </c>
      <c r="F33" s="347"/>
      <c r="G33" s="114">
        <f>Werte2!EY17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Werte1!EZ17</f>
        <v>0</v>
      </c>
      <c r="E34" s="88">
        <f t="shared" si="0"/>
        <v>0</v>
      </c>
      <c r="F34" s="347"/>
      <c r="G34" s="114">
        <f>Werte2!EZ17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Werte1!FA17</f>
        <v>0</v>
      </c>
      <c r="E35" s="88">
        <f t="shared" si="0"/>
        <v>0</v>
      </c>
      <c r="F35" s="347"/>
      <c r="G35" s="114">
        <f>Werte2!FA17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Werte1!FB17</f>
        <v>0</v>
      </c>
      <c r="E37" s="88">
        <f t="shared" ref="E37:E53" si="5">D37/A37</f>
        <v>0</v>
      </c>
      <c r="F37" s="347"/>
      <c r="G37" s="114">
        <f>Werte2!FB17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Werte1!FC17</f>
        <v>0</v>
      </c>
      <c r="E38" s="88">
        <f t="shared" si="5"/>
        <v>0</v>
      </c>
      <c r="F38" s="347"/>
      <c r="G38" s="114">
        <f>Werte2!FC17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Werte1!FD17</f>
        <v>0</v>
      </c>
      <c r="E39" s="88">
        <f t="shared" si="5"/>
        <v>0</v>
      </c>
      <c r="F39" s="347"/>
      <c r="G39" s="114">
        <f>Werte2!FD17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Werte1!FE17</f>
        <v>0</v>
      </c>
      <c r="E41" s="88">
        <f t="shared" si="5"/>
        <v>0</v>
      </c>
      <c r="F41" s="347"/>
      <c r="G41" s="114">
        <f>Werte2!FE17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Werte1!FF17</f>
        <v>0</v>
      </c>
      <c r="E42" s="88">
        <f t="shared" si="5"/>
        <v>0</v>
      </c>
      <c r="F42" s="347"/>
      <c r="G42" s="114">
        <f>Werte2!FF17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Werte1!FG17</f>
        <v>0</v>
      </c>
      <c r="E43" s="88">
        <f t="shared" si="5"/>
        <v>0</v>
      </c>
      <c r="F43" s="347"/>
      <c r="G43" s="114">
        <f>Werte2!FG17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Werte1!FH17</f>
        <v>0</v>
      </c>
      <c r="E44" s="88">
        <f t="shared" si="5"/>
        <v>0</v>
      </c>
      <c r="F44" s="347"/>
      <c r="G44" s="114">
        <f>Werte2!FH17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Werte1!FI17</f>
        <v>0</v>
      </c>
      <c r="E46" s="88">
        <f>D46/A46</f>
        <v>0</v>
      </c>
      <c r="F46" s="347"/>
      <c r="G46" s="114">
        <f>Werte2!FI17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Werte1!FJ17</f>
        <v>0</v>
      </c>
      <c r="E47" s="88">
        <f>D47/A47</f>
        <v>0</v>
      </c>
      <c r="F47" s="347"/>
      <c r="G47" s="114">
        <f>Werte2!FJ17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Werte1!FK17</f>
        <v>0</v>
      </c>
      <c r="E49" s="88">
        <f t="shared" si="5"/>
        <v>0</v>
      </c>
      <c r="F49" s="347"/>
      <c r="G49" s="114">
        <f>Werte2!FK17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Werte1!FL17</f>
        <v>0</v>
      </c>
      <c r="E50" s="88">
        <f t="shared" si="5"/>
        <v>0</v>
      </c>
      <c r="F50" s="347"/>
      <c r="G50" s="114">
        <f>Werte2!FL17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Werte1!FM17</f>
        <v>0</v>
      </c>
      <c r="E51" s="88">
        <f t="shared" si="5"/>
        <v>0</v>
      </c>
      <c r="F51" s="347"/>
      <c r="G51" s="114">
        <f>Werte2!FM17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Werte1!FN17</f>
        <v>0</v>
      </c>
      <c r="E52" s="88">
        <f t="shared" si="5"/>
        <v>0</v>
      </c>
      <c r="F52" s="347"/>
      <c r="G52" s="114">
        <f>Werte2!FN17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Werte1!FO17</f>
        <v>0</v>
      </c>
      <c r="E53" s="88">
        <f t="shared" si="5"/>
        <v>0</v>
      </c>
      <c r="F53" s="347"/>
      <c r="G53" s="114">
        <f>Werte2!FO17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Werte1!FP17</f>
        <v>0</v>
      </c>
      <c r="E55" s="88">
        <f t="shared" ref="E55:E56" si="9">D55/A55</f>
        <v>0</v>
      </c>
      <c r="F55" s="347"/>
      <c r="G55" s="114">
        <f>Werte2!FP17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Werte1!FQ17</f>
        <v>0</v>
      </c>
      <c r="E56" s="88">
        <f t="shared" si="9"/>
        <v>0</v>
      </c>
      <c r="F56" s="347"/>
      <c r="G56" s="114">
        <f>Werte2!FQ17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Werte1!FR17</f>
        <v>0</v>
      </c>
      <c r="E58" s="88">
        <f>D58/A58</f>
        <v>0</v>
      </c>
      <c r="F58" s="347"/>
      <c r="G58" s="114">
        <f>Werte2!FR17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Werte1!FS17</f>
        <v>0</v>
      </c>
      <c r="E59" s="88">
        <f>D59/A59</f>
        <v>0</v>
      </c>
      <c r="F59" s="347"/>
      <c r="G59" s="114">
        <f>Werte2!FS17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Werte1!FT17</f>
        <v>0</v>
      </c>
      <c r="E60" s="88">
        <f>D60/A60</f>
        <v>0</v>
      </c>
      <c r="F60" s="347"/>
      <c r="G60" s="114">
        <f>Werte2!FT17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Werte1!FU17</f>
        <v>0</v>
      </c>
      <c r="E61" s="88">
        <f>D61/A61</f>
        <v>0</v>
      </c>
      <c r="F61" s="347"/>
      <c r="G61" s="114">
        <f>Werte2!FU17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Werte1!FV17</f>
        <v>0</v>
      </c>
      <c r="E63" s="88">
        <f>D63/A63</f>
        <v>0</v>
      </c>
      <c r="F63" s="347"/>
      <c r="G63" s="114">
        <f>Werte2!FV17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Werte1!FW17</f>
        <v>0</v>
      </c>
      <c r="E64" s="88">
        <f>D64/A64</f>
        <v>0</v>
      </c>
      <c r="F64" s="347"/>
      <c r="G64" s="114">
        <f>Werte2!FW17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Werte1!FX17</f>
        <v>0</v>
      </c>
      <c r="E66" s="88">
        <f>D66/A66</f>
        <v>0</v>
      </c>
      <c r="F66" s="347"/>
      <c r="G66" s="114">
        <f>Werte2!FX17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Werte1!FY17</f>
        <v>0</v>
      </c>
      <c r="E67" s="88">
        <f>D67/A67</f>
        <v>0</v>
      </c>
      <c r="F67" s="347"/>
      <c r="G67" s="114">
        <f>Werte2!FY17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Werte1!FZ17</f>
        <v>0</v>
      </c>
      <c r="E68" s="88">
        <f>D68/A68</f>
        <v>0</v>
      </c>
      <c r="F68" s="347"/>
      <c r="G68" s="114">
        <f>Werte2!FZ17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Werte1!GA17</f>
        <v>0</v>
      </c>
      <c r="E70" s="88">
        <f t="shared" ref="E70:E77" si="13">D70/A70</f>
        <v>0</v>
      </c>
      <c r="F70" s="347"/>
      <c r="G70" s="114">
        <f>Werte2!GA17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Werte1!GB17</f>
        <v>0</v>
      </c>
      <c r="E71" s="88">
        <f t="shared" si="13"/>
        <v>0</v>
      </c>
      <c r="F71" s="347"/>
      <c r="G71" s="114">
        <f>Werte2!GB17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Werte1!GC17</f>
        <v>0</v>
      </c>
      <c r="E72" s="88">
        <f t="shared" si="13"/>
        <v>0</v>
      </c>
      <c r="F72" s="347"/>
      <c r="G72" s="114">
        <f>Werte2!GC17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Werte1!GD17</f>
        <v>0</v>
      </c>
      <c r="E73" s="88">
        <f t="shared" si="13"/>
        <v>0</v>
      </c>
      <c r="F73" s="347"/>
      <c r="G73" s="114">
        <f>Werte2!GD17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Werte1!$GE17</f>
        <v>0</v>
      </c>
      <c r="E74" s="88">
        <f t="shared" si="13"/>
        <v>0</v>
      </c>
      <c r="F74" s="347"/>
      <c r="G74" s="114">
        <f>Werte2!$GE17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Werte1!GF17</f>
        <v>0</v>
      </c>
      <c r="E76" s="88">
        <f t="shared" si="13"/>
        <v>0</v>
      </c>
      <c r="F76" s="347"/>
      <c r="G76" s="114">
        <f>Werte2!GF17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Werte1!GG17</f>
        <v>0</v>
      </c>
      <c r="E77" s="88">
        <f t="shared" si="13"/>
        <v>0</v>
      </c>
      <c r="F77" s="347"/>
      <c r="G77" s="114">
        <f>Werte2!GG17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Werte1!GH17</f>
        <v>0</v>
      </c>
      <c r="E78" s="88">
        <f>D78/A78</f>
        <v>0</v>
      </c>
      <c r="F78" s="347"/>
      <c r="G78" s="114">
        <f>Werte2!GH17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Werte1!GI17</f>
        <v>0</v>
      </c>
      <c r="E80" s="236">
        <f>D80/A80</f>
        <v>0</v>
      </c>
      <c r="F80" s="451"/>
      <c r="G80" s="443">
        <f>Werte2!GI17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Werte1!$R17</f>
        <v>0</v>
      </c>
      <c r="E90" s="410">
        <f t="shared" ref="E90:E103" si="16">D90/C90</f>
        <v>0</v>
      </c>
      <c r="F90" s="411"/>
      <c r="G90" s="480">
        <f>Werte2!$R17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Werte1!$AC17</f>
        <v>0</v>
      </c>
      <c r="E91" s="410">
        <f t="shared" si="16"/>
        <v>0</v>
      </c>
      <c r="F91" s="411"/>
      <c r="G91" s="480">
        <f>Werte2!$AC17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Werte1!$AS17</f>
        <v>0</v>
      </c>
      <c r="E92" s="410">
        <f t="shared" si="16"/>
        <v>0</v>
      </c>
      <c r="F92" s="411"/>
      <c r="G92" s="480">
        <f>Werte2!$AS17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Werte1!$BG17</f>
        <v>0</v>
      </c>
      <c r="E93" s="410">
        <f t="shared" si="16"/>
        <v>0</v>
      </c>
      <c r="F93" s="411"/>
      <c r="G93" s="480">
        <f>Werte2!$BG17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Werte1!$BO17</f>
        <v>0</v>
      </c>
      <c r="E94" s="410">
        <f>D94/C94</f>
        <v>0</v>
      </c>
      <c r="F94" s="411"/>
      <c r="G94" s="480">
        <f>Werte2!$BO17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Werte1!$CD17</f>
        <v>0</v>
      </c>
      <c r="E95" s="410">
        <f>D95/C95</f>
        <v>0</v>
      </c>
      <c r="F95" s="411"/>
      <c r="G95" s="480">
        <f>Werte2!$CD17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62)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Werte1!$CM17</f>
        <v>0</v>
      </c>
      <c r="E96" s="422">
        <f t="shared" si="16"/>
        <v>0</v>
      </c>
      <c r="F96" s="423"/>
      <c r="G96" s="481">
        <f>Werte2!$CM17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Werte1!$DA17</f>
        <v>0</v>
      </c>
      <c r="E97" s="417">
        <f t="shared" si="16"/>
        <v>0</v>
      </c>
      <c r="F97" s="418"/>
      <c r="G97" s="482">
        <f>Werte2!$DA17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Werte1!$DG17</f>
        <v>0</v>
      </c>
      <c r="E98" s="410">
        <f t="shared" si="16"/>
        <v>0</v>
      </c>
      <c r="F98" s="411"/>
      <c r="G98" s="563">
        <f>Werte2!$DG17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Werte1!$DO17</f>
        <v>0</v>
      </c>
      <c r="E99" s="410">
        <f t="shared" si="16"/>
        <v>0</v>
      </c>
      <c r="F99" s="411"/>
      <c r="G99" s="480">
        <f>Werte2!$DO17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Werte1!$DX17</f>
        <v>0</v>
      </c>
      <c r="E100" s="410">
        <f t="shared" si="16"/>
        <v>0</v>
      </c>
      <c r="F100" s="411"/>
      <c r="G100" s="480">
        <f>Werte2!$DX17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Werte1!$EI17</f>
        <v>0</v>
      </c>
      <c r="E101" s="410">
        <f t="shared" si="16"/>
        <v>0</v>
      </c>
      <c r="F101" s="411"/>
      <c r="G101" s="480">
        <f>Werte2!$EI17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Werte1!$ER17</f>
        <v>0</v>
      </c>
      <c r="E102" s="426">
        <f t="shared" si="16"/>
        <v>0</v>
      </c>
      <c r="F102" s="423"/>
      <c r="G102" s="481">
        <f>Werte2!$ER17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vzoJPhL7BpdllvrCD7EisqhkbzOwJMHo+8ib7qJKYqUE74M6OO27rUjiCNy0G3E7JT0uLbCR4jLo24vumel0zA==" saltValue="8xJgkOS3St4fY4rTowJ7uA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303" priority="3" stopIfTrue="1" operator="lessThan">
      <formula>$U23</formula>
    </cfRule>
    <cfRule type="cellIs" dxfId="302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301" priority="7" stopIfTrue="1" operator="greaterThanOrEqual">
      <formula>I30</formula>
    </cfRule>
    <cfRule type="cellIs" dxfId="300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299" priority="9" stopIfTrue="1">
      <formula>$L$29="T"</formula>
    </cfRule>
    <cfRule type="cellIs" dxfId="298" priority="10" stopIfTrue="1" operator="lessThan">
      <formula>I30</formula>
    </cfRule>
    <cfRule type="cellIs" dxfId="297" priority="11" stopIfTrue="1" operator="greaterThanOrEqual">
      <formula>I30</formula>
    </cfRule>
  </conditionalFormatting>
  <conditionalFormatting sqref="J84">
    <cfRule type="expression" dxfId="296" priority="13" stopIfTrue="1">
      <formula>N84="FB"</formula>
    </cfRule>
    <cfRule type="expression" dxfId="295" priority="14" stopIfTrue="1">
      <formula>N84=""</formula>
    </cfRule>
  </conditionalFormatting>
  <conditionalFormatting sqref="E105 E90:F103 H90:H103 H105">
    <cfRule type="cellIs" dxfId="294" priority="5" stopIfTrue="1" operator="lessThan">
      <formula>$I90</formula>
    </cfRule>
    <cfRule type="cellIs" dxfId="293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292" priority="15" stopIfTrue="1">
      <formula>N30="FB"</formula>
    </cfRule>
    <cfRule type="expression" dxfId="291" priority="16" stopIfTrue="1">
      <formula>N30=""</formula>
    </cfRule>
  </conditionalFormatting>
  <conditionalFormatting sqref="G81:G84">
    <cfRule type="expression" dxfId="290" priority="12" stopIfTrue="1">
      <formula>$L$29="T"</formula>
    </cfRule>
  </conditionalFormatting>
  <conditionalFormatting sqref="G80">
    <cfRule type="expression" dxfId="289" priority="2">
      <formula>$L$29="T"</formula>
    </cfRule>
  </conditionalFormatting>
  <conditionalFormatting sqref="G30:G35 G37:G39 G41:G44 G46:G47 G49:G53 G55:G56 G58:G61 G63:G64 G66:G68 G70:G74 G76:G78">
    <cfRule type="expression" dxfId="288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1048575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2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IF(Da!C36="",Da!E36,Da!C36)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9">
        <f>Da!G36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Da!I36</f>
        <v>0</v>
      </c>
      <c r="E3" s="464" t="s">
        <v>330</v>
      </c>
      <c r="F3" s="48"/>
      <c r="G3" s="467">
        <f>Da!J36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Werte1!EV18</f>
        <v>0</v>
      </c>
      <c r="E30" s="88">
        <f t="shared" ref="E30:E35" si="0">D30/A30</f>
        <v>0</v>
      </c>
      <c r="F30" s="347"/>
      <c r="G30" s="114">
        <f>Werte2!EV18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Werte1!EW18</f>
        <v>0</v>
      </c>
      <c r="E31" s="88">
        <f t="shared" si="0"/>
        <v>0</v>
      </c>
      <c r="F31" s="347"/>
      <c r="G31" s="114">
        <f>Werte2!EW18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Werte1!EX18</f>
        <v>0</v>
      </c>
      <c r="E32" s="88">
        <f t="shared" si="0"/>
        <v>0</v>
      </c>
      <c r="F32" s="347"/>
      <c r="G32" s="114">
        <f>Werte2!EX18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Werte1!EY18</f>
        <v>0</v>
      </c>
      <c r="E33" s="88">
        <f t="shared" si="0"/>
        <v>0</v>
      </c>
      <c r="F33" s="347"/>
      <c r="G33" s="114">
        <f>Werte2!EY18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Werte1!EZ18</f>
        <v>0</v>
      </c>
      <c r="E34" s="88">
        <f t="shared" si="0"/>
        <v>0</v>
      </c>
      <c r="F34" s="347"/>
      <c r="G34" s="114">
        <f>Werte2!EZ18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Werte1!FA18</f>
        <v>0</v>
      </c>
      <c r="E35" s="88">
        <f t="shared" si="0"/>
        <v>0</v>
      </c>
      <c r="F35" s="347"/>
      <c r="G35" s="114">
        <f>Werte2!FA18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Werte1!FB18</f>
        <v>0</v>
      </c>
      <c r="E37" s="88">
        <f t="shared" ref="E37:E53" si="5">D37/A37</f>
        <v>0</v>
      </c>
      <c r="F37" s="347"/>
      <c r="G37" s="114">
        <f>Werte2!FB18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Werte1!FC18</f>
        <v>0</v>
      </c>
      <c r="E38" s="88">
        <f t="shared" si="5"/>
        <v>0</v>
      </c>
      <c r="F38" s="347"/>
      <c r="G38" s="114">
        <f>Werte2!FC18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Werte1!FD18</f>
        <v>0</v>
      </c>
      <c r="E39" s="88">
        <f t="shared" si="5"/>
        <v>0</v>
      </c>
      <c r="F39" s="347"/>
      <c r="G39" s="114">
        <f>Werte2!FD18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Werte1!FE18</f>
        <v>0</v>
      </c>
      <c r="E41" s="88">
        <f t="shared" si="5"/>
        <v>0</v>
      </c>
      <c r="F41" s="347"/>
      <c r="G41" s="114">
        <f>Werte2!FE18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Werte1!FF18</f>
        <v>0</v>
      </c>
      <c r="E42" s="88">
        <f t="shared" si="5"/>
        <v>0</v>
      </c>
      <c r="F42" s="347"/>
      <c r="G42" s="114">
        <f>Werte2!FF18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Werte1!FG18</f>
        <v>0</v>
      </c>
      <c r="E43" s="88">
        <f t="shared" si="5"/>
        <v>0</v>
      </c>
      <c r="F43" s="347"/>
      <c r="G43" s="114">
        <f>Werte2!FG18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Werte1!FH18</f>
        <v>0</v>
      </c>
      <c r="E44" s="88">
        <f t="shared" si="5"/>
        <v>0</v>
      </c>
      <c r="F44" s="347"/>
      <c r="G44" s="114">
        <f>Werte2!FH18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Werte1!FI18</f>
        <v>0</v>
      </c>
      <c r="E46" s="88">
        <f>D46/A46</f>
        <v>0</v>
      </c>
      <c r="F46" s="347"/>
      <c r="G46" s="114">
        <f>Werte2!FI18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Werte1!FJ18</f>
        <v>0</v>
      </c>
      <c r="E47" s="88">
        <f>D47/A47</f>
        <v>0</v>
      </c>
      <c r="F47" s="347"/>
      <c r="G47" s="114">
        <f>Werte2!FJ18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Werte1!FK18</f>
        <v>0</v>
      </c>
      <c r="E49" s="88">
        <f t="shared" si="5"/>
        <v>0</v>
      </c>
      <c r="F49" s="347"/>
      <c r="G49" s="114">
        <f>Werte2!FK18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Werte1!FL18</f>
        <v>0</v>
      </c>
      <c r="E50" s="88">
        <f t="shared" si="5"/>
        <v>0</v>
      </c>
      <c r="F50" s="347"/>
      <c r="G50" s="114">
        <f>Werte2!FL18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Werte1!FM18</f>
        <v>0</v>
      </c>
      <c r="E51" s="88">
        <f t="shared" si="5"/>
        <v>0</v>
      </c>
      <c r="F51" s="347"/>
      <c r="G51" s="114">
        <f>Werte2!FM18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Werte1!FN18</f>
        <v>0</v>
      </c>
      <c r="E52" s="88">
        <f t="shared" si="5"/>
        <v>0</v>
      </c>
      <c r="F52" s="347"/>
      <c r="G52" s="114">
        <f>Werte2!FN18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Werte1!FO18</f>
        <v>0</v>
      </c>
      <c r="E53" s="88">
        <f t="shared" si="5"/>
        <v>0</v>
      </c>
      <c r="F53" s="347"/>
      <c r="G53" s="114">
        <f>Werte2!FO18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Werte1!FP18</f>
        <v>0</v>
      </c>
      <c r="E55" s="88">
        <f t="shared" ref="E55:E56" si="9">D55/A55</f>
        <v>0</v>
      </c>
      <c r="F55" s="347"/>
      <c r="G55" s="114">
        <f>Werte2!FP18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Werte1!FQ18</f>
        <v>0</v>
      </c>
      <c r="E56" s="88">
        <f t="shared" si="9"/>
        <v>0</v>
      </c>
      <c r="F56" s="347"/>
      <c r="G56" s="114">
        <f>Werte2!FQ18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Werte1!FR18</f>
        <v>0</v>
      </c>
      <c r="E58" s="88">
        <f>D58/A58</f>
        <v>0</v>
      </c>
      <c r="F58" s="347"/>
      <c r="G58" s="114">
        <f>Werte2!FR18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Werte1!FS18</f>
        <v>0</v>
      </c>
      <c r="E59" s="88">
        <f>D59/A59</f>
        <v>0</v>
      </c>
      <c r="F59" s="347"/>
      <c r="G59" s="114">
        <f>Werte2!FS18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Werte1!FT18</f>
        <v>0</v>
      </c>
      <c r="E60" s="88">
        <f>D60/A60</f>
        <v>0</v>
      </c>
      <c r="F60" s="347"/>
      <c r="G60" s="114">
        <f>Werte2!FT18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Werte1!FU18</f>
        <v>0</v>
      </c>
      <c r="E61" s="88">
        <f>D61/A61</f>
        <v>0</v>
      </c>
      <c r="F61" s="347"/>
      <c r="G61" s="114">
        <f>Werte2!FU18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Werte1!FV18</f>
        <v>0</v>
      </c>
      <c r="E63" s="88">
        <f>D63/A63</f>
        <v>0</v>
      </c>
      <c r="F63" s="347"/>
      <c r="G63" s="114">
        <f>Werte2!FV18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Werte1!FW18</f>
        <v>0</v>
      </c>
      <c r="E64" s="88">
        <f>D64/A64</f>
        <v>0</v>
      </c>
      <c r="F64" s="347"/>
      <c r="G64" s="114">
        <f>Werte2!FW18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Werte1!FX18</f>
        <v>0</v>
      </c>
      <c r="E66" s="88">
        <f>D66/A66</f>
        <v>0</v>
      </c>
      <c r="F66" s="347"/>
      <c r="G66" s="114">
        <f>Werte2!FX18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Werte1!FY18</f>
        <v>0</v>
      </c>
      <c r="E67" s="88">
        <f>D67/A67</f>
        <v>0</v>
      </c>
      <c r="F67" s="347"/>
      <c r="G67" s="114">
        <f>Werte2!FY18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Werte1!FZ18</f>
        <v>0</v>
      </c>
      <c r="E68" s="88">
        <f>D68/A68</f>
        <v>0</v>
      </c>
      <c r="F68" s="347"/>
      <c r="G68" s="114">
        <f>Werte2!FZ18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Werte1!GA18</f>
        <v>0</v>
      </c>
      <c r="E70" s="88">
        <f t="shared" ref="E70:E77" si="13">D70/A70</f>
        <v>0</v>
      </c>
      <c r="F70" s="347"/>
      <c r="G70" s="114">
        <f>Werte2!GA18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Werte1!GB18</f>
        <v>0</v>
      </c>
      <c r="E71" s="88">
        <f t="shared" si="13"/>
        <v>0</v>
      </c>
      <c r="F71" s="347"/>
      <c r="G71" s="114">
        <f>Werte2!GB18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Werte1!GC18</f>
        <v>0</v>
      </c>
      <c r="E72" s="88">
        <f t="shared" si="13"/>
        <v>0</v>
      </c>
      <c r="F72" s="347"/>
      <c r="G72" s="114">
        <f>Werte2!GC18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Werte1!GD18</f>
        <v>0</v>
      </c>
      <c r="E73" s="88">
        <f t="shared" si="13"/>
        <v>0</v>
      </c>
      <c r="F73" s="347"/>
      <c r="G73" s="114">
        <f>Werte2!GD18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Werte1!$GE18</f>
        <v>0</v>
      </c>
      <c r="E74" s="88">
        <f t="shared" si="13"/>
        <v>0</v>
      </c>
      <c r="F74" s="347"/>
      <c r="G74" s="114">
        <f>Werte2!$GE18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Werte1!GF18</f>
        <v>0</v>
      </c>
      <c r="E76" s="88">
        <f t="shared" si="13"/>
        <v>0</v>
      </c>
      <c r="F76" s="347"/>
      <c r="G76" s="114">
        <f>Werte2!GF18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Werte1!GG18</f>
        <v>0</v>
      </c>
      <c r="E77" s="88">
        <f t="shared" si="13"/>
        <v>0</v>
      </c>
      <c r="F77" s="347"/>
      <c r="G77" s="114">
        <f>Werte2!GG18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Werte1!GH18</f>
        <v>0</v>
      </c>
      <c r="E78" s="88">
        <f>D78/A78</f>
        <v>0</v>
      </c>
      <c r="F78" s="347"/>
      <c r="G78" s="114">
        <f>Werte2!GH18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Werte1!GI18</f>
        <v>0</v>
      </c>
      <c r="E80" s="236">
        <f>D80/A80</f>
        <v>0</v>
      </c>
      <c r="F80" s="451"/>
      <c r="G80" s="443">
        <f>Werte2!GI18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Werte1!$R18</f>
        <v>0</v>
      </c>
      <c r="E90" s="410">
        <f t="shared" ref="E90:E103" si="16">D90/C90</f>
        <v>0</v>
      </c>
      <c r="F90" s="411"/>
      <c r="G90" s="480">
        <f>Werte2!$R18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Werte1!$AC18</f>
        <v>0</v>
      </c>
      <c r="E91" s="410">
        <f t="shared" si="16"/>
        <v>0</v>
      </c>
      <c r="F91" s="411"/>
      <c r="G91" s="480">
        <f>Werte2!$AC18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Werte1!$AS18</f>
        <v>0</v>
      </c>
      <c r="E92" s="410">
        <f t="shared" si="16"/>
        <v>0</v>
      </c>
      <c r="F92" s="411"/>
      <c r="G92" s="480">
        <f>Werte2!$AS18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Werte1!$BG18</f>
        <v>0</v>
      </c>
      <c r="E93" s="410">
        <f t="shared" si="16"/>
        <v>0</v>
      </c>
      <c r="F93" s="411"/>
      <c r="G93" s="480">
        <f>Werte2!$BG18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Werte1!$BO18</f>
        <v>0</v>
      </c>
      <c r="E94" s="410">
        <f>D94/C94</f>
        <v>0</v>
      </c>
      <c r="F94" s="411"/>
      <c r="G94" s="480">
        <f>Werte2!$BO18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Werte1!$CD18</f>
        <v>0</v>
      </c>
      <c r="E95" s="410">
        <f>D95/C95</f>
        <v>0</v>
      </c>
      <c r="F95" s="411"/>
      <c r="G95" s="480">
        <f>Werte2!$CD18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Werte1!$CM18</f>
        <v>0</v>
      </c>
      <c r="E96" s="422">
        <f t="shared" si="16"/>
        <v>0</v>
      </c>
      <c r="F96" s="423"/>
      <c r="G96" s="481">
        <f>Werte2!$CM18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Werte1!$DA18</f>
        <v>0</v>
      </c>
      <c r="E97" s="417">
        <f t="shared" si="16"/>
        <v>0</v>
      </c>
      <c r="F97" s="418"/>
      <c r="G97" s="482">
        <f>Werte2!$DA18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Werte1!$DG18</f>
        <v>0</v>
      </c>
      <c r="E98" s="410">
        <f t="shared" si="16"/>
        <v>0</v>
      </c>
      <c r="F98" s="411"/>
      <c r="G98" s="563">
        <f>Werte2!$DG18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Werte1!$DO18</f>
        <v>0</v>
      </c>
      <c r="E99" s="410">
        <f t="shared" si="16"/>
        <v>0</v>
      </c>
      <c r="F99" s="411"/>
      <c r="G99" s="480">
        <f>Werte2!$DO18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Werte1!$DX18</f>
        <v>0</v>
      </c>
      <c r="E100" s="410">
        <f t="shared" si="16"/>
        <v>0</v>
      </c>
      <c r="F100" s="411"/>
      <c r="G100" s="480">
        <f>Werte2!$DX18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Werte1!$EI18</f>
        <v>0</v>
      </c>
      <c r="E101" s="410">
        <f t="shared" si="16"/>
        <v>0</v>
      </c>
      <c r="F101" s="411"/>
      <c r="G101" s="480">
        <f>Werte2!$EI18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Werte1!$ER18</f>
        <v>0</v>
      </c>
      <c r="E102" s="426">
        <f t="shared" si="16"/>
        <v>0</v>
      </c>
      <c r="F102" s="423"/>
      <c r="G102" s="481">
        <f>Werte2!$ER18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YRBrnssrcOszjYXTRDrBZduQY+Vwho0vRCBx8GjYhwa8uN4CVGFhc1hYJWzF90ZQ2D5SiHrde6VWYHOTbvXs6A==" saltValue="zc1j9sMlEZFb9Doc1dzyvg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287" priority="3" stopIfTrue="1" operator="lessThan">
      <formula>$U23</formula>
    </cfRule>
    <cfRule type="cellIs" dxfId="286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285" priority="7" stopIfTrue="1" operator="greaterThanOrEqual">
      <formula>I30</formula>
    </cfRule>
    <cfRule type="cellIs" dxfId="284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283" priority="9" stopIfTrue="1">
      <formula>$L$29="T"</formula>
    </cfRule>
    <cfRule type="cellIs" dxfId="282" priority="10" stopIfTrue="1" operator="lessThan">
      <formula>I30</formula>
    </cfRule>
    <cfRule type="cellIs" dxfId="281" priority="11" stopIfTrue="1" operator="greaterThanOrEqual">
      <formula>I30</formula>
    </cfRule>
  </conditionalFormatting>
  <conditionalFormatting sqref="J84">
    <cfRule type="expression" dxfId="280" priority="13" stopIfTrue="1">
      <formula>N84="FB"</formula>
    </cfRule>
    <cfRule type="expression" dxfId="279" priority="14" stopIfTrue="1">
      <formula>N84=""</formula>
    </cfRule>
  </conditionalFormatting>
  <conditionalFormatting sqref="E105 E90:F103 H90:H103 H105">
    <cfRule type="cellIs" dxfId="278" priority="5" stopIfTrue="1" operator="lessThan">
      <formula>$I90</formula>
    </cfRule>
    <cfRule type="cellIs" dxfId="277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276" priority="15" stopIfTrue="1">
      <formula>N30="FB"</formula>
    </cfRule>
    <cfRule type="expression" dxfId="275" priority="16" stopIfTrue="1">
      <formula>N30=""</formula>
    </cfRule>
  </conditionalFormatting>
  <conditionalFormatting sqref="G81:G84">
    <cfRule type="expression" dxfId="274" priority="12" stopIfTrue="1">
      <formula>$L$29="T"</formula>
    </cfRule>
  </conditionalFormatting>
  <conditionalFormatting sqref="G80">
    <cfRule type="expression" dxfId="273" priority="2">
      <formula>$L$29="T"</formula>
    </cfRule>
  </conditionalFormatting>
  <conditionalFormatting sqref="G30:G35 G37:G39 G41:G44 G46:G47 G49:G53 G55:G56 G58:G61 G63:G64 G66:G68 G70:G74 G76:G78">
    <cfRule type="expression" dxfId="272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 r:id="rId3"/>
  <legacyDrawingHF r:id="rId4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23">
    <tabColor indexed="41"/>
  </sheetPr>
  <dimension ref="A1:V112"/>
  <sheetViews>
    <sheetView view="pageBreakPreview" zoomScale="50" zoomScaleNormal="100" zoomScaleSheetLayoutView="50" workbookViewId="0">
      <selection activeCell="H103" sqref="H103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IF(Da!C37="",Da!E37,Da!C37)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Da!G37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Da!I37</f>
        <v>0</v>
      </c>
      <c r="E3" s="464" t="s">
        <v>330</v>
      </c>
      <c r="F3" s="48"/>
      <c r="G3" s="467">
        <f>Da!J37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Werte1!EV19</f>
        <v>0</v>
      </c>
      <c r="E30" s="88">
        <f t="shared" ref="E30:E35" si="0">D30/A30</f>
        <v>0</v>
      </c>
      <c r="F30" s="347"/>
      <c r="G30" s="114">
        <f>Werte2!EV19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Werte1!EW19</f>
        <v>0</v>
      </c>
      <c r="E31" s="88">
        <f t="shared" si="0"/>
        <v>0</v>
      </c>
      <c r="F31" s="347"/>
      <c r="G31" s="114">
        <f>Werte2!EW19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Werte1!EX19</f>
        <v>0</v>
      </c>
      <c r="E32" s="88">
        <f t="shared" si="0"/>
        <v>0</v>
      </c>
      <c r="F32" s="347"/>
      <c r="G32" s="114">
        <f>Werte2!EX19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Werte1!EY19</f>
        <v>0</v>
      </c>
      <c r="E33" s="88">
        <f t="shared" si="0"/>
        <v>0</v>
      </c>
      <c r="F33" s="347"/>
      <c r="G33" s="114">
        <f>Werte2!EY19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Werte1!EZ19</f>
        <v>0</v>
      </c>
      <c r="E34" s="88">
        <f t="shared" si="0"/>
        <v>0</v>
      </c>
      <c r="F34" s="347"/>
      <c r="G34" s="114">
        <f>Werte2!EZ19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Werte1!FA19</f>
        <v>0</v>
      </c>
      <c r="E35" s="88">
        <f t="shared" si="0"/>
        <v>0</v>
      </c>
      <c r="F35" s="347"/>
      <c r="G35" s="114">
        <f>Werte2!FA19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Werte1!FB19</f>
        <v>0</v>
      </c>
      <c r="E37" s="88">
        <f t="shared" ref="E37:E53" si="5">D37/A37</f>
        <v>0</v>
      </c>
      <c r="F37" s="347"/>
      <c r="G37" s="114">
        <f>Werte2!FB19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Werte1!FC19</f>
        <v>0</v>
      </c>
      <c r="E38" s="88">
        <f t="shared" si="5"/>
        <v>0</v>
      </c>
      <c r="F38" s="347"/>
      <c r="G38" s="114">
        <f>Werte2!FC19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Werte1!FD19</f>
        <v>0</v>
      </c>
      <c r="E39" s="88">
        <f t="shared" si="5"/>
        <v>0</v>
      </c>
      <c r="F39" s="347"/>
      <c r="G39" s="114">
        <f>Werte2!FD19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Werte1!FE19</f>
        <v>0</v>
      </c>
      <c r="E41" s="88">
        <f t="shared" si="5"/>
        <v>0</v>
      </c>
      <c r="F41" s="347"/>
      <c r="G41" s="114">
        <f>Werte2!FE19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Werte1!FF19</f>
        <v>0</v>
      </c>
      <c r="E42" s="88">
        <f t="shared" si="5"/>
        <v>0</v>
      </c>
      <c r="F42" s="347"/>
      <c r="G42" s="114">
        <f>Werte2!FF19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Werte1!FG19</f>
        <v>0</v>
      </c>
      <c r="E43" s="88">
        <f t="shared" si="5"/>
        <v>0</v>
      </c>
      <c r="F43" s="347"/>
      <c r="G43" s="114">
        <f>Werte2!FG19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Werte1!FH19</f>
        <v>0</v>
      </c>
      <c r="E44" s="88">
        <f t="shared" si="5"/>
        <v>0</v>
      </c>
      <c r="F44" s="347"/>
      <c r="G44" s="114">
        <f>Werte2!FH19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Werte1!FI19</f>
        <v>0</v>
      </c>
      <c r="E46" s="88">
        <f>D46/A46</f>
        <v>0</v>
      </c>
      <c r="F46" s="347"/>
      <c r="G46" s="114">
        <f>Werte2!FI19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Werte1!FJ19</f>
        <v>0</v>
      </c>
      <c r="E47" s="88">
        <f>D47/A47</f>
        <v>0</v>
      </c>
      <c r="F47" s="347"/>
      <c r="G47" s="114">
        <f>Werte2!FJ19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Werte1!FK19</f>
        <v>0</v>
      </c>
      <c r="E49" s="88">
        <f t="shared" si="5"/>
        <v>0</v>
      </c>
      <c r="F49" s="347"/>
      <c r="G49" s="114">
        <f>Werte2!FK19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Werte1!FL19</f>
        <v>0</v>
      </c>
      <c r="E50" s="88">
        <f t="shared" si="5"/>
        <v>0</v>
      </c>
      <c r="F50" s="347"/>
      <c r="G50" s="114">
        <f>Werte2!FL19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Werte1!FM19</f>
        <v>0</v>
      </c>
      <c r="E51" s="88">
        <f t="shared" si="5"/>
        <v>0</v>
      </c>
      <c r="F51" s="347"/>
      <c r="G51" s="114">
        <f>Werte2!FM19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Werte1!FN19</f>
        <v>0</v>
      </c>
      <c r="E52" s="88">
        <f t="shared" si="5"/>
        <v>0</v>
      </c>
      <c r="F52" s="347"/>
      <c r="G52" s="114">
        <f>Werte2!FN19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Werte1!FO19</f>
        <v>0</v>
      </c>
      <c r="E53" s="88">
        <f t="shared" si="5"/>
        <v>0</v>
      </c>
      <c r="F53" s="347"/>
      <c r="G53" s="114">
        <f>Werte2!FO19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Werte1!FP19</f>
        <v>0</v>
      </c>
      <c r="E55" s="88">
        <f t="shared" ref="E55:E56" si="9">D55/A55</f>
        <v>0</v>
      </c>
      <c r="F55" s="347"/>
      <c r="G55" s="114">
        <f>Werte2!FP19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Werte1!FQ19</f>
        <v>0</v>
      </c>
      <c r="E56" s="88">
        <f t="shared" si="9"/>
        <v>0</v>
      </c>
      <c r="F56" s="347"/>
      <c r="G56" s="114">
        <f>Werte2!FQ19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Werte1!FR19</f>
        <v>0</v>
      </c>
      <c r="E58" s="88">
        <f>D58/A58</f>
        <v>0</v>
      </c>
      <c r="F58" s="347"/>
      <c r="G58" s="114">
        <f>Werte2!FR19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Werte1!FS19</f>
        <v>0</v>
      </c>
      <c r="E59" s="88">
        <f>D59/A59</f>
        <v>0</v>
      </c>
      <c r="F59" s="347"/>
      <c r="G59" s="114">
        <f>Werte2!FS19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Werte1!FT19</f>
        <v>0</v>
      </c>
      <c r="E60" s="88">
        <f>D60/A60</f>
        <v>0</v>
      </c>
      <c r="F60" s="347"/>
      <c r="G60" s="114">
        <f>Werte2!FT19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Werte1!FU19</f>
        <v>0</v>
      </c>
      <c r="E61" s="88">
        <f>D61/A61</f>
        <v>0</v>
      </c>
      <c r="F61" s="347"/>
      <c r="G61" s="114">
        <f>Werte2!FU19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Werte1!FV19</f>
        <v>0</v>
      </c>
      <c r="E63" s="88">
        <f>D63/A63</f>
        <v>0</v>
      </c>
      <c r="F63" s="347"/>
      <c r="G63" s="114">
        <f>Werte2!FV19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Werte1!FW19</f>
        <v>0</v>
      </c>
      <c r="E64" s="88">
        <f>D64/A64</f>
        <v>0</v>
      </c>
      <c r="F64" s="347"/>
      <c r="G64" s="114">
        <f>Werte2!FW19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Werte1!FX19</f>
        <v>0</v>
      </c>
      <c r="E66" s="88">
        <f>D66/A66</f>
        <v>0</v>
      </c>
      <c r="F66" s="347"/>
      <c r="G66" s="114">
        <f>Werte2!FX19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Werte1!FY19</f>
        <v>0</v>
      </c>
      <c r="E67" s="88">
        <f>D67/A67</f>
        <v>0</v>
      </c>
      <c r="F67" s="347"/>
      <c r="G67" s="114">
        <f>Werte2!FY19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Werte1!FZ19</f>
        <v>0</v>
      </c>
      <c r="E68" s="88">
        <f>D68/A68</f>
        <v>0</v>
      </c>
      <c r="F68" s="347"/>
      <c r="G68" s="114">
        <f>Werte2!FZ19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Werte1!GA19</f>
        <v>0</v>
      </c>
      <c r="E70" s="88">
        <f t="shared" ref="E70:E77" si="13">D70/A70</f>
        <v>0</v>
      </c>
      <c r="F70" s="347"/>
      <c r="G70" s="114">
        <f>Werte2!GA19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Werte1!GB19</f>
        <v>0</v>
      </c>
      <c r="E71" s="88">
        <f t="shared" si="13"/>
        <v>0</v>
      </c>
      <c r="F71" s="347"/>
      <c r="G71" s="114">
        <f>Werte2!GB19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Werte1!GC19</f>
        <v>0</v>
      </c>
      <c r="E72" s="88">
        <f t="shared" si="13"/>
        <v>0</v>
      </c>
      <c r="F72" s="347"/>
      <c r="G72" s="114">
        <f>Werte2!GC19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Werte1!GD19</f>
        <v>0</v>
      </c>
      <c r="E73" s="88">
        <f t="shared" si="13"/>
        <v>0</v>
      </c>
      <c r="F73" s="347"/>
      <c r="G73" s="114">
        <f>Werte2!GD19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Werte1!$GE19</f>
        <v>0</v>
      </c>
      <c r="E74" s="88">
        <f t="shared" si="13"/>
        <v>0</v>
      </c>
      <c r="F74" s="347"/>
      <c r="G74" s="114">
        <f>Werte2!$GE19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Werte1!GF19</f>
        <v>0</v>
      </c>
      <c r="E76" s="88">
        <f t="shared" si="13"/>
        <v>0</v>
      </c>
      <c r="F76" s="347"/>
      <c r="G76" s="114">
        <f>Werte2!GF19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Werte1!GG19</f>
        <v>0</v>
      </c>
      <c r="E77" s="88">
        <f t="shared" si="13"/>
        <v>0</v>
      </c>
      <c r="F77" s="347"/>
      <c r="G77" s="114">
        <f>Werte2!GG19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Werte1!GH19</f>
        <v>0</v>
      </c>
      <c r="E78" s="88">
        <f>D78/A78</f>
        <v>0</v>
      </c>
      <c r="F78" s="347"/>
      <c r="G78" s="114">
        <f>Werte2!GH19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Werte1!GI19</f>
        <v>0</v>
      </c>
      <c r="E80" s="236">
        <f>D80/A80</f>
        <v>0</v>
      </c>
      <c r="F80" s="451"/>
      <c r="G80" s="443">
        <f>Werte2!GI19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Werte1!$R19</f>
        <v>0</v>
      </c>
      <c r="E90" s="410">
        <f t="shared" ref="E90:E103" si="16">D90/C90</f>
        <v>0</v>
      </c>
      <c r="F90" s="411"/>
      <c r="G90" s="480">
        <f>Werte2!$R19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Werte1!$AC19</f>
        <v>0</v>
      </c>
      <c r="E91" s="410">
        <f t="shared" si="16"/>
        <v>0</v>
      </c>
      <c r="F91" s="411"/>
      <c r="G91" s="480">
        <f>Werte2!$AC19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Werte1!$AS19</f>
        <v>0</v>
      </c>
      <c r="E92" s="410">
        <f t="shared" si="16"/>
        <v>0</v>
      </c>
      <c r="F92" s="411"/>
      <c r="G92" s="480">
        <f>Werte2!$AS19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Werte1!$BG19</f>
        <v>0</v>
      </c>
      <c r="E93" s="410">
        <f t="shared" si="16"/>
        <v>0</v>
      </c>
      <c r="F93" s="411"/>
      <c r="G93" s="480">
        <f>Werte2!$BG19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Werte1!$BO19</f>
        <v>0</v>
      </c>
      <c r="E94" s="410">
        <f>D94/C94</f>
        <v>0</v>
      </c>
      <c r="F94" s="411"/>
      <c r="G94" s="480">
        <f>Werte2!$BO19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Werte1!$CD19</f>
        <v>0</v>
      </c>
      <c r="E95" s="410">
        <f>D95/C95</f>
        <v>0</v>
      </c>
      <c r="F95" s="411"/>
      <c r="G95" s="480">
        <f>Werte2!$CD19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Werte1!$CM19</f>
        <v>0</v>
      </c>
      <c r="E96" s="422">
        <f t="shared" si="16"/>
        <v>0</v>
      </c>
      <c r="F96" s="423"/>
      <c r="G96" s="481">
        <f>Werte2!$CM19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Werte1!$DA19</f>
        <v>0</v>
      </c>
      <c r="E97" s="417">
        <f t="shared" si="16"/>
        <v>0</v>
      </c>
      <c r="F97" s="418"/>
      <c r="G97" s="482">
        <f>Werte2!$DA19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Werte1!$DG19</f>
        <v>0</v>
      </c>
      <c r="E98" s="410">
        <f t="shared" si="16"/>
        <v>0</v>
      </c>
      <c r="F98" s="411"/>
      <c r="G98" s="563">
        <f>Werte2!$DG19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Werte1!$DO19</f>
        <v>0</v>
      </c>
      <c r="E99" s="410">
        <f t="shared" si="16"/>
        <v>0</v>
      </c>
      <c r="F99" s="411"/>
      <c r="G99" s="480">
        <f>Werte2!$DO19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Werte1!$DX19</f>
        <v>0</v>
      </c>
      <c r="E100" s="410">
        <f t="shared" si="16"/>
        <v>0</v>
      </c>
      <c r="F100" s="411"/>
      <c r="G100" s="480">
        <f>Werte2!$DX19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Werte1!$EI19</f>
        <v>0</v>
      </c>
      <c r="E101" s="410">
        <f t="shared" si="16"/>
        <v>0</v>
      </c>
      <c r="F101" s="411"/>
      <c r="G101" s="480">
        <f>Werte2!$EI19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Werte1!$ER19</f>
        <v>0</v>
      </c>
      <c r="E102" s="426">
        <f t="shared" si="16"/>
        <v>0</v>
      </c>
      <c r="F102" s="423"/>
      <c r="G102" s="481">
        <f>Werte2!$ER19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271" priority="3" stopIfTrue="1" operator="lessThan">
      <formula>$U23</formula>
    </cfRule>
    <cfRule type="cellIs" dxfId="270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269" priority="7" stopIfTrue="1" operator="greaterThanOrEqual">
      <formula>I30</formula>
    </cfRule>
    <cfRule type="cellIs" dxfId="268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267" priority="9" stopIfTrue="1">
      <formula>$L$29="T"</formula>
    </cfRule>
    <cfRule type="cellIs" dxfId="266" priority="10" stopIfTrue="1" operator="lessThan">
      <formula>I30</formula>
    </cfRule>
    <cfRule type="cellIs" dxfId="265" priority="11" stopIfTrue="1" operator="greaterThanOrEqual">
      <formula>I30</formula>
    </cfRule>
  </conditionalFormatting>
  <conditionalFormatting sqref="J84">
    <cfRule type="expression" dxfId="264" priority="13" stopIfTrue="1">
      <formula>N84="FB"</formula>
    </cfRule>
    <cfRule type="expression" dxfId="263" priority="14" stopIfTrue="1">
      <formula>N84=""</formula>
    </cfRule>
  </conditionalFormatting>
  <conditionalFormatting sqref="E105 E90:F103 H90:H103 H105">
    <cfRule type="cellIs" dxfId="262" priority="5" stopIfTrue="1" operator="lessThan">
      <formula>$I90</formula>
    </cfRule>
    <cfRule type="cellIs" dxfId="261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260" priority="15" stopIfTrue="1">
      <formula>N30="FB"</formula>
    </cfRule>
    <cfRule type="expression" dxfId="259" priority="16" stopIfTrue="1">
      <formula>N30=""</formula>
    </cfRule>
  </conditionalFormatting>
  <conditionalFormatting sqref="G81:G84">
    <cfRule type="expression" dxfId="258" priority="12" stopIfTrue="1">
      <formula>$L$29="T"</formula>
    </cfRule>
  </conditionalFormatting>
  <conditionalFormatting sqref="G80">
    <cfRule type="expression" dxfId="257" priority="2">
      <formula>$L$29="T"</formula>
    </cfRule>
  </conditionalFormatting>
  <conditionalFormatting sqref="G30:G35 G37:G39 G41:G44 G46:G47 G49:G53 G55:G56 G58:G61 G63:G64 G66:G68 G70:G74 G76:G78">
    <cfRule type="expression" dxfId="256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24">
    <tabColor indexed="41"/>
  </sheetPr>
  <dimension ref="A1:V112"/>
  <sheetViews>
    <sheetView view="pageBreakPreview" zoomScale="50" zoomScaleNormal="100" zoomScaleSheetLayoutView="50" workbookViewId="0">
      <selection sqref="A1:XFD104857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IF(Da!C38="",Da!E38,Da!C38)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Da!G38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Da!I38</f>
        <v>0</v>
      </c>
      <c r="E3" s="464" t="s">
        <v>330</v>
      </c>
      <c r="F3" s="48"/>
      <c r="G3" s="467">
        <f>Da!J38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Werte1!EV20</f>
        <v>0</v>
      </c>
      <c r="E30" s="88">
        <f t="shared" ref="E30:E35" si="0">D30/A30</f>
        <v>0</v>
      </c>
      <c r="F30" s="347"/>
      <c r="G30" s="114">
        <f>Werte2!EV20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Werte1!EW20</f>
        <v>0</v>
      </c>
      <c r="E31" s="88">
        <f t="shared" si="0"/>
        <v>0</v>
      </c>
      <c r="F31" s="347"/>
      <c r="G31" s="114">
        <f>Werte2!EW20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Werte1!EX20</f>
        <v>0</v>
      </c>
      <c r="E32" s="88">
        <f t="shared" si="0"/>
        <v>0</v>
      </c>
      <c r="F32" s="347"/>
      <c r="G32" s="114">
        <f>Werte2!EX20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Werte1!EY20</f>
        <v>0</v>
      </c>
      <c r="E33" s="88">
        <f t="shared" si="0"/>
        <v>0</v>
      </c>
      <c r="F33" s="347"/>
      <c r="G33" s="114">
        <f>Werte2!EY20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Werte1!EZ20</f>
        <v>0</v>
      </c>
      <c r="E34" s="88">
        <f t="shared" si="0"/>
        <v>0</v>
      </c>
      <c r="F34" s="347"/>
      <c r="G34" s="114">
        <f>Werte2!EZ20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Werte1!FA20</f>
        <v>0</v>
      </c>
      <c r="E35" s="88">
        <f t="shared" si="0"/>
        <v>0</v>
      </c>
      <c r="F35" s="347"/>
      <c r="G35" s="114">
        <f>Werte2!FA20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Werte1!FB20</f>
        <v>0</v>
      </c>
      <c r="E37" s="88">
        <f t="shared" ref="E37:E53" si="5">D37/A37</f>
        <v>0</v>
      </c>
      <c r="F37" s="347"/>
      <c r="G37" s="114">
        <f>Werte2!FB20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Werte1!FC20</f>
        <v>0</v>
      </c>
      <c r="E38" s="88">
        <f t="shared" si="5"/>
        <v>0</v>
      </c>
      <c r="F38" s="347"/>
      <c r="G38" s="114">
        <f>Werte2!FC20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Werte1!FD20</f>
        <v>0</v>
      </c>
      <c r="E39" s="88">
        <f t="shared" si="5"/>
        <v>0</v>
      </c>
      <c r="F39" s="347"/>
      <c r="G39" s="114">
        <f>Werte2!FD20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Werte1!FE20</f>
        <v>0</v>
      </c>
      <c r="E41" s="88">
        <f t="shared" si="5"/>
        <v>0</v>
      </c>
      <c r="F41" s="347"/>
      <c r="G41" s="114">
        <f>Werte2!FE20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Werte1!FF20</f>
        <v>0</v>
      </c>
      <c r="E42" s="88">
        <f t="shared" si="5"/>
        <v>0</v>
      </c>
      <c r="F42" s="347"/>
      <c r="G42" s="114">
        <f>Werte2!FF20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Werte1!FG20</f>
        <v>0</v>
      </c>
      <c r="E43" s="88">
        <f t="shared" si="5"/>
        <v>0</v>
      </c>
      <c r="F43" s="347"/>
      <c r="G43" s="114">
        <f>Werte2!FG20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Werte1!FH20</f>
        <v>0</v>
      </c>
      <c r="E44" s="88">
        <f t="shared" si="5"/>
        <v>0</v>
      </c>
      <c r="F44" s="347"/>
      <c r="G44" s="114">
        <f>Werte2!FH20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Werte1!FI20</f>
        <v>0</v>
      </c>
      <c r="E46" s="88">
        <f>D46/A46</f>
        <v>0</v>
      </c>
      <c r="F46" s="347"/>
      <c r="G46" s="114">
        <f>Werte2!FI20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Werte1!FJ20</f>
        <v>0</v>
      </c>
      <c r="E47" s="88">
        <f>D47/A47</f>
        <v>0</v>
      </c>
      <c r="F47" s="347"/>
      <c r="G47" s="114">
        <f>Werte2!FJ20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Werte1!FK20</f>
        <v>0</v>
      </c>
      <c r="E49" s="88">
        <f t="shared" si="5"/>
        <v>0</v>
      </c>
      <c r="F49" s="347"/>
      <c r="G49" s="114">
        <f>Werte2!FK20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Werte1!FL20</f>
        <v>0</v>
      </c>
      <c r="E50" s="88">
        <f t="shared" si="5"/>
        <v>0</v>
      </c>
      <c r="F50" s="347"/>
      <c r="G50" s="114">
        <f>Werte2!FL20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Werte1!FM20</f>
        <v>0</v>
      </c>
      <c r="E51" s="88">
        <f t="shared" si="5"/>
        <v>0</v>
      </c>
      <c r="F51" s="347"/>
      <c r="G51" s="114">
        <f>Werte2!FM20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Werte1!FN20</f>
        <v>0</v>
      </c>
      <c r="E52" s="88">
        <f t="shared" si="5"/>
        <v>0</v>
      </c>
      <c r="F52" s="347"/>
      <c r="G52" s="114">
        <f>Werte2!FN20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Werte1!FO20</f>
        <v>0</v>
      </c>
      <c r="E53" s="88">
        <f t="shared" si="5"/>
        <v>0</v>
      </c>
      <c r="F53" s="347"/>
      <c r="G53" s="114">
        <f>Werte2!FO20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Werte1!FP20</f>
        <v>0</v>
      </c>
      <c r="E55" s="88">
        <f t="shared" ref="E55:E56" si="9">D55/A55</f>
        <v>0</v>
      </c>
      <c r="F55" s="347"/>
      <c r="G55" s="114">
        <f>Werte2!FP20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Werte1!FQ20</f>
        <v>0</v>
      </c>
      <c r="E56" s="88">
        <f t="shared" si="9"/>
        <v>0</v>
      </c>
      <c r="F56" s="347"/>
      <c r="G56" s="114">
        <f>Werte2!FQ20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Werte1!FR20</f>
        <v>0</v>
      </c>
      <c r="E58" s="88">
        <f>D58/A58</f>
        <v>0</v>
      </c>
      <c r="F58" s="347"/>
      <c r="G58" s="114">
        <f>Werte2!FR20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Werte1!FS20</f>
        <v>0</v>
      </c>
      <c r="E59" s="88">
        <f>D59/A59</f>
        <v>0</v>
      </c>
      <c r="F59" s="347"/>
      <c r="G59" s="114">
        <f>Werte2!FS20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Werte1!FT20</f>
        <v>0</v>
      </c>
      <c r="E60" s="88">
        <f>D60/A60</f>
        <v>0</v>
      </c>
      <c r="F60" s="347"/>
      <c r="G60" s="114">
        <f>Werte2!FT20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Werte1!FU20</f>
        <v>0</v>
      </c>
      <c r="E61" s="88">
        <f>D61/A61</f>
        <v>0</v>
      </c>
      <c r="F61" s="347"/>
      <c r="G61" s="114">
        <f>Werte2!FU20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Werte1!FV20</f>
        <v>0</v>
      </c>
      <c r="E63" s="88">
        <f>D63/A63</f>
        <v>0</v>
      </c>
      <c r="F63" s="347"/>
      <c r="G63" s="114">
        <f>Werte2!FV20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Werte1!FW20</f>
        <v>0</v>
      </c>
      <c r="E64" s="88">
        <f>D64/A64</f>
        <v>0</v>
      </c>
      <c r="F64" s="347"/>
      <c r="G64" s="114">
        <f>Werte2!FW20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Werte1!FX20</f>
        <v>0</v>
      </c>
      <c r="E66" s="88">
        <f>D66/A66</f>
        <v>0</v>
      </c>
      <c r="F66" s="347"/>
      <c r="G66" s="114">
        <f>Werte2!FX20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Werte1!FY20</f>
        <v>0</v>
      </c>
      <c r="E67" s="88">
        <f>D67/A67</f>
        <v>0</v>
      </c>
      <c r="F67" s="347"/>
      <c r="G67" s="114">
        <f>Werte2!FY20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Werte1!FZ20</f>
        <v>0</v>
      </c>
      <c r="E68" s="88">
        <f>D68/A68</f>
        <v>0</v>
      </c>
      <c r="F68" s="347"/>
      <c r="G68" s="114">
        <f>Werte2!FZ20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Werte1!GA20</f>
        <v>0</v>
      </c>
      <c r="E70" s="88">
        <f t="shared" ref="E70:E77" si="13">D70/A70</f>
        <v>0</v>
      </c>
      <c r="F70" s="347"/>
      <c r="G70" s="114">
        <f>Werte2!GA20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Werte1!GB20</f>
        <v>0</v>
      </c>
      <c r="E71" s="88">
        <f t="shared" si="13"/>
        <v>0</v>
      </c>
      <c r="F71" s="347"/>
      <c r="G71" s="114">
        <f>Werte2!GB20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Werte1!GC20</f>
        <v>0</v>
      </c>
      <c r="E72" s="88">
        <f t="shared" si="13"/>
        <v>0</v>
      </c>
      <c r="F72" s="347"/>
      <c r="G72" s="114">
        <f>Werte2!GC20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Werte1!GD20</f>
        <v>0</v>
      </c>
      <c r="E73" s="88">
        <f t="shared" si="13"/>
        <v>0</v>
      </c>
      <c r="F73" s="347"/>
      <c r="G73" s="114">
        <f>Werte2!GD20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Werte1!$GE20</f>
        <v>0</v>
      </c>
      <c r="E74" s="88">
        <f t="shared" si="13"/>
        <v>0</v>
      </c>
      <c r="F74" s="347"/>
      <c r="G74" s="114">
        <f>Werte2!$GE20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Werte1!GF20</f>
        <v>0</v>
      </c>
      <c r="E76" s="88">
        <f t="shared" si="13"/>
        <v>0</v>
      </c>
      <c r="F76" s="347"/>
      <c r="G76" s="114">
        <f>Werte2!GF20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Werte1!GG20</f>
        <v>0</v>
      </c>
      <c r="E77" s="88">
        <f t="shared" si="13"/>
        <v>0</v>
      </c>
      <c r="F77" s="347"/>
      <c r="G77" s="114">
        <f>Werte2!GG20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Werte1!GH20</f>
        <v>0</v>
      </c>
      <c r="E78" s="88">
        <f>D78/A78</f>
        <v>0</v>
      </c>
      <c r="F78" s="347"/>
      <c r="G78" s="114">
        <f>Werte2!GH20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Werte1!GI20</f>
        <v>0</v>
      </c>
      <c r="E80" s="236">
        <f>D80/A80</f>
        <v>0</v>
      </c>
      <c r="F80" s="451"/>
      <c r="G80" s="443">
        <f>Werte2!GI20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Werte1!$R20</f>
        <v>0</v>
      </c>
      <c r="E90" s="410">
        <f t="shared" ref="E90:E103" si="16">D90/C90</f>
        <v>0</v>
      </c>
      <c r="F90" s="411"/>
      <c r="G90" s="480">
        <f>Werte2!$R20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Werte1!$AC20</f>
        <v>0</v>
      </c>
      <c r="E91" s="410">
        <f t="shared" si="16"/>
        <v>0</v>
      </c>
      <c r="F91" s="411"/>
      <c r="G91" s="480">
        <f>Werte2!$AC20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Werte1!$AS20</f>
        <v>0</v>
      </c>
      <c r="E92" s="410">
        <f t="shared" si="16"/>
        <v>0</v>
      </c>
      <c r="F92" s="411"/>
      <c r="G92" s="480">
        <f>Werte2!$AS20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Werte1!$BG20</f>
        <v>0</v>
      </c>
      <c r="E93" s="410">
        <f t="shared" si="16"/>
        <v>0</v>
      </c>
      <c r="F93" s="411"/>
      <c r="G93" s="480">
        <f>Werte2!$BG20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Werte1!$BO20</f>
        <v>0</v>
      </c>
      <c r="E94" s="410">
        <f>D94/C94</f>
        <v>0</v>
      </c>
      <c r="F94" s="411"/>
      <c r="G94" s="480">
        <f>Werte2!$BO20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Werte1!$CD20</f>
        <v>0</v>
      </c>
      <c r="E95" s="410">
        <f>D95/C95</f>
        <v>0</v>
      </c>
      <c r="F95" s="411"/>
      <c r="G95" s="480">
        <f>Werte2!$CD20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Werte1!$CM20</f>
        <v>0</v>
      </c>
      <c r="E96" s="422">
        <f t="shared" si="16"/>
        <v>0</v>
      </c>
      <c r="F96" s="423"/>
      <c r="G96" s="481">
        <f>Werte2!$CM20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Werte1!$DA20</f>
        <v>0</v>
      </c>
      <c r="E97" s="417">
        <f t="shared" si="16"/>
        <v>0</v>
      </c>
      <c r="F97" s="418"/>
      <c r="G97" s="482">
        <f>Werte2!$DA20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Werte1!$DG20</f>
        <v>0</v>
      </c>
      <c r="E98" s="410">
        <f t="shared" si="16"/>
        <v>0</v>
      </c>
      <c r="F98" s="411"/>
      <c r="G98" s="563">
        <f>Werte2!$DG20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Werte1!$DO20</f>
        <v>0</v>
      </c>
      <c r="E99" s="410">
        <f t="shared" si="16"/>
        <v>0</v>
      </c>
      <c r="F99" s="411"/>
      <c r="G99" s="480">
        <f>Werte2!$DO20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Werte1!$DX20</f>
        <v>0</v>
      </c>
      <c r="E100" s="410">
        <f t="shared" si="16"/>
        <v>0</v>
      </c>
      <c r="F100" s="411"/>
      <c r="G100" s="480">
        <f>Werte2!$DX20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Werte1!$EI20</f>
        <v>0</v>
      </c>
      <c r="E101" s="410">
        <f t="shared" si="16"/>
        <v>0</v>
      </c>
      <c r="F101" s="411"/>
      <c r="G101" s="480">
        <f>Werte2!$EI20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Werte1!$ER20</f>
        <v>0</v>
      </c>
      <c r="E102" s="426">
        <f t="shared" si="16"/>
        <v>0</v>
      </c>
      <c r="F102" s="423"/>
      <c r="G102" s="481">
        <f>Werte2!$ER20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K7BL5FoTCa2Z/msx+3jESZD1dwVkppRo8TOK3vLwjZ1On5xIZtHd5Dnvs8dpuxmUp3awFgF1wI242iHgFDWoSQ==" saltValue="GZtbwwG6KFj4JCRT6W3HVw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255" priority="3" stopIfTrue="1" operator="lessThan">
      <formula>$U23</formula>
    </cfRule>
    <cfRule type="cellIs" dxfId="254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253" priority="7" stopIfTrue="1" operator="greaterThanOrEqual">
      <formula>I30</formula>
    </cfRule>
    <cfRule type="cellIs" dxfId="252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251" priority="9" stopIfTrue="1">
      <formula>$L$29="T"</formula>
    </cfRule>
    <cfRule type="cellIs" dxfId="250" priority="10" stopIfTrue="1" operator="lessThan">
      <formula>I30</formula>
    </cfRule>
    <cfRule type="cellIs" dxfId="249" priority="11" stopIfTrue="1" operator="greaterThanOrEqual">
      <formula>I30</formula>
    </cfRule>
  </conditionalFormatting>
  <conditionalFormatting sqref="J84">
    <cfRule type="expression" dxfId="248" priority="13" stopIfTrue="1">
      <formula>N84="FB"</formula>
    </cfRule>
    <cfRule type="expression" dxfId="247" priority="14" stopIfTrue="1">
      <formula>N84=""</formula>
    </cfRule>
  </conditionalFormatting>
  <conditionalFormatting sqref="E105 E90:F103 H90:H103 H105">
    <cfRule type="cellIs" dxfId="246" priority="5" stopIfTrue="1" operator="lessThan">
      <formula>$I90</formula>
    </cfRule>
    <cfRule type="cellIs" dxfId="245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244" priority="15" stopIfTrue="1">
      <formula>N30="FB"</formula>
    </cfRule>
    <cfRule type="expression" dxfId="243" priority="16" stopIfTrue="1">
      <formula>N30=""</formula>
    </cfRule>
  </conditionalFormatting>
  <conditionalFormatting sqref="G81:G84">
    <cfRule type="expression" dxfId="242" priority="12" stopIfTrue="1">
      <formula>$L$29="T"</formula>
    </cfRule>
  </conditionalFormatting>
  <conditionalFormatting sqref="G80">
    <cfRule type="expression" dxfId="241" priority="2">
      <formula>$L$29="T"</formula>
    </cfRule>
  </conditionalFormatting>
  <conditionalFormatting sqref="G30:G35 G37:G39 G41:G44 G46:G47 G49:G53 G55:G56 G58:G61 G63:G64 G66:G68 G70:G74 G76:G78">
    <cfRule type="expression" dxfId="240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25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IF(Da!C39="",Da!E39,Da!C39)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Da!G39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Da!I39</f>
        <v>0</v>
      </c>
      <c r="E3" s="464" t="s">
        <v>330</v>
      </c>
      <c r="F3" s="48"/>
      <c r="G3" s="467">
        <f>Da!J39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Werte1!EV21</f>
        <v>0</v>
      </c>
      <c r="E30" s="88">
        <f t="shared" ref="E30:E35" si="0">D30/A30</f>
        <v>0</v>
      </c>
      <c r="F30" s="347"/>
      <c r="G30" s="114">
        <f>Werte2!EV21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Werte1!EW21</f>
        <v>0</v>
      </c>
      <c r="E31" s="88">
        <f t="shared" si="0"/>
        <v>0</v>
      </c>
      <c r="F31" s="347"/>
      <c r="G31" s="114">
        <f>Werte2!EW21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Werte1!EX21</f>
        <v>0</v>
      </c>
      <c r="E32" s="88">
        <f t="shared" si="0"/>
        <v>0</v>
      </c>
      <c r="F32" s="347"/>
      <c r="G32" s="114">
        <f>Werte2!EX21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Werte1!EY21</f>
        <v>0</v>
      </c>
      <c r="E33" s="88">
        <f t="shared" si="0"/>
        <v>0</v>
      </c>
      <c r="F33" s="347"/>
      <c r="G33" s="114">
        <f>Werte2!EY21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Werte1!EZ21</f>
        <v>0</v>
      </c>
      <c r="E34" s="88">
        <f t="shared" si="0"/>
        <v>0</v>
      </c>
      <c r="F34" s="347"/>
      <c r="G34" s="114">
        <f>Werte2!EZ21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Werte1!FA21</f>
        <v>0</v>
      </c>
      <c r="E35" s="88">
        <f t="shared" si="0"/>
        <v>0</v>
      </c>
      <c r="F35" s="347"/>
      <c r="G35" s="114">
        <f>Werte2!FA21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Werte1!FB21</f>
        <v>0</v>
      </c>
      <c r="E37" s="88">
        <f t="shared" ref="E37:E53" si="5">D37/A37</f>
        <v>0</v>
      </c>
      <c r="F37" s="347"/>
      <c r="G37" s="114">
        <f>Werte2!FB21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Werte1!FC21</f>
        <v>0</v>
      </c>
      <c r="E38" s="88">
        <f t="shared" si="5"/>
        <v>0</v>
      </c>
      <c r="F38" s="347"/>
      <c r="G38" s="114">
        <f>Werte2!FC21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Werte1!FD21</f>
        <v>0</v>
      </c>
      <c r="E39" s="88">
        <f t="shared" si="5"/>
        <v>0</v>
      </c>
      <c r="F39" s="347"/>
      <c r="G39" s="114">
        <f>Werte2!FD21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Werte1!FE21</f>
        <v>0</v>
      </c>
      <c r="E41" s="88">
        <f t="shared" si="5"/>
        <v>0</v>
      </c>
      <c r="F41" s="347"/>
      <c r="G41" s="114">
        <f>Werte2!FE21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Werte1!FF21</f>
        <v>0</v>
      </c>
      <c r="E42" s="88">
        <f t="shared" si="5"/>
        <v>0</v>
      </c>
      <c r="F42" s="347"/>
      <c r="G42" s="114">
        <f>Werte2!FF21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Werte1!FG21</f>
        <v>0</v>
      </c>
      <c r="E43" s="88">
        <f t="shared" si="5"/>
        <v>0</v>
      </c>
      <c r="F43" s="347"/>
      <c r="G43" s="114">
        <f>Werte2!FG21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Werte1!FH21</f>
        <v>0</v>
      </c>
      <c r="E44" s="88">
        <f t="shared" si="5"/>
        <v>0</v>
      </c>
      <c r="F44" s="347"/>
      <c r="G44" s="114">
        <f>Werte2!FH21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Werte1!FI21</f>
        <v>0</v>
      </c>
      <c r="E46" s="88">
        <f>D46/A46</f>
        <v>0</v>
      </c>
      <c r="F46" s="347"/>
      <c r="G46" s="114">
        <f>Werte2!FI21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Werte1!FJ21</f>
        <v>0</v>
      </c>
      <c r="E47" s="88">
        <f>D47/A47</f>
        <v>0</v>
      </c>
      <c r="F47" s="347"/>
      <c r="G47" s="114">
        <f>Werte2!FJ21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Werte1!FK21</f>
        <v>0</v>
      </c>
      <c r="E49" s="88">
        <f t="shared" si="5"/>
        <v>0</v>
      </c>
      <c r="F49" s="347"/>
      <c r="G49" s="114">
        <f>Werte2!FK21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Werte1!FL21</f>
        <v>0</v>
      </c>
      <c r="E50" s="88">
        <f t="shared" si="5"/>
        <v>0</v>
      </c>
      <c r="F50" s="347"/>
      <c r="G50" s="114">
        <f>Werte2!FL21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Werte1!FM21</f>
        <v>0</v>
      </c>
      <c r="E51" s="88">
        <f t="shared" si="5"/>
        <v>0</v>
      </c>
      <c r="F51" s="347"/>
      <c r="G51" s="114">
        <f>Werte2!FM21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Werte1!FN21</f>
        <v>0</v>
      </c>
      <c r="E52" s="88">
        <f t="shared" si="5"/>
        <v>0</v>
      </c>
      <c r="F52" s="347"/>
      <c r="G52" s="114">
        <f>Werte2!FN21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Werte1!FO21</f>
        <v>0</v>
      </c>
      <c r="E53" s="88">
        <f t="shared" si="5"/>
        <v>0</v>
      </c>
      <c r="F53" s="347"/>
      <c r="G53" s="114">
        <f>Werte2!FO21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Werte1!FP21</f>
        <v>0</v>
      </c>
      <c r="E55" s="88">
        <f t="shared" ref="E55:E56" si="9">D55/A55</f>
        <v>0</v>
      </c>
      <c r="F55" s="347"/>
      <c r="G55" s="114">
        <f>Werte2!FP21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Werte1!FQ21</f>
        <v>0</v>
      </c>
      <c r="E56" s="88">
        <f t="shared" si="9"/>
        <v>0</v>
      </c>
      <c r="F56" s="347"/>
      <c r="G56" s="114">
        <f>Werte2!FQ21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Werte1!FR21</f>
        <v>0</v>
      </c>
      <c r="E58" s="88">
        <f>D58/A58</f>
        <v>0</v>
      </c>
      <c r="F58" s="347"/>
      <c r="G58" s="114">
        <f>Werte2!FR21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Werte1!FS21</f>
        <v>0</v>
      </c>
      <c r="E59" s="88">
        <f>D59/A59</f>
        <v>0</v>
      </c>
      <c r="F59" s="347"/>
      <c r="G59" s="114">
        <f>Werte2!FS21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Werte1!FT21</f>
        <v>0</v>
      </c>
      <c r="E60" s="88">
        <f>D60/A60</f>
        <v>0</v>
      </c>
      <c r="F60" s="347"/>
      <c r="G60" s="114">
        <f>Werte2!FT21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Werte1!FU21</f>
        <v>0</v>
      </c>
      <c r="E61" s="88">
        <f>D61/A61</f>
        <v>0</v>
      </c>
      <c r="F61" s="347"/>
      <c r="G61" s="114">
        <f>Werte2!FU21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Werte1!FV21</f>
        <v>0</v>
      </c>
      <c r="E63" s="88">
        <f>D63/A63</f>
        <v>0</v>
      </c>
      <c r="F63" s="347"/>
      <c r="G63" s="114">
        <f>Werte2!FV21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Werte1!FW21</f>
        <v>0</v>
      </c>
      <c r="E64" s="88">
        <f>D64/A64</f>
        <v>0</v>
      </c>
      <c r="F64" s="347"/>
      <c r="G64" s="114">
        <f>Werte2!FW21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Werte1!FX21</f>
        <v>0</v>
      </c>
      <c r="E66" s="88">
        <f>D66/A66</f>
        <v>0</v>
      </c>
      <c r="F66" s="347"/>
      <c r="G66" s="114">
        <f>Werte2!FX21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Werte1!FY21</f>
        <v>0</v>
      </c>
      <c r="E67" s="88">
        <f>D67/A67</f>
        <v>0</v>
      </c>
      <c r="F67" s="347"/>
      <c r="G67" s="114">
        <f>Werte2!FY21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Werte1!FZ21</f>
        <v>0</v>
      </c>
      <c r="E68" s="88">
        <f>D68/A68</f>
        <v>0</v>
      </c>
      <c r="F68" s="347"/>
      <c r="G68" s="114">
        <f>Werte2!FZ21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Werte1!GA21</f>
        <v>0</v>
      </c>
      <c r="E70" s="88">
        <f t="shared" ref="E70:E77" si="13">D70/A70</f>
        <v>0</v>
      </c>
      <c r="F70" s="347"/>
      <c r="G70" s="114">
        <f>Werte2!GA21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Werte1!GB21</f>
        <v>0</v>
      </c>
      <c r="E71" s="88">
        <f t="shared" si="13"/>
        <v>0</v>
      </c>
      <c r="F71" s="347"/>
      <c r="G71" s="114">
        <f>Werte2!GB21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Werte1!GC21</f>
        <v>0</v>
      </c>
      <c r="E72" s="88">
        <f t="shared" si="13"/>
        <v>0</v>
      </c>
      <c r="F72" s="347"/>
      <c r="G72" s="114">
        <f>Werte2!GC21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Werte1!GD21</f>
        <v>0</v>
      </c>
      <c r="E73" s="88">
        <f t="shared" si="13"/>
        <v>0</v>
      </c>
      <c r="F73" s="347"/>
      <c r="G73" s="114">
        <f>Werte2!GD21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Werte1!$GE21</f>
        <v>0</v>
      </c>
      <c r="E74" s="88">
        <f t="shared" si="13"/>
        <v>0</v>
      </c>
      <c r="F74" s="347"/>
      <c r="G74" s="114">
        <f>Werte2!$GE21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Werte1!GF21</f>
        <v>0</v>
      </c>
      <c r="E76" s="88">
        <f t="shared" si="13"/>
        <v>0</v>
      </c>
      <c r="F76" s="347"/>
      <c r="G76" s="114">
        <f>Werte2!GF21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Werte1!GG21</f>
        <v>0</v>
      </c>
      <c r="E77" s="88">
        <f t="shared" si="13"/>
        <v>0</v>
      </c>
      <c r="F77" s="347"/>
      <c r="G77" s="114">
        <f>Werte2!GG21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Werte1!GH21</f>
        <v>0</v>
      </c>
      <c r="E78" s="88">
        <f>D78/A78</f>
        <v>0</v>
      </c>
      <c r="F78" s="347"/>
      <c r="G78" s="114">
        <f>Werte2!GH21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Werte1!GI21</f>
        <v>0</v>
      </c>
      <c r="E80" s="236">
        <f>D80/A80</f>
        <v>0</v>
      </c>
      <c r="F80" s="451"/>
      <c r="G80" s="443">
        <f>Werte2!GI21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Werte1!$R21</f>
        <v>0</v>
      </c>
      <c r="E90" s="410">
        <f t="shared" ref="E90:E103" si="16">D90/C90</f>
        <v>0</v>
      </c>
      <c r="F90" s="411"/>
      <c r="G90" s="480">
        <f>Werte2!$R21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Werte1!$AC21</f>
        <v>0</v>
      </c>
      <c r="E91" s="410">
        <f t="shared" si="16"/>
        <v>0</v>
      </c>
      <c r="F91" s="411"/>
      <c r="G91" s="480">
        <f>Werte2!$AC21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Werte1!$AS21</f>
        <v>0</v>
      </c>
      <c r="E92" s="410">
        <f t="shared" si="16"/>
        <v>0</v>
      </c>
      <c r="F92" s="411"/>
      <c r="G92" s="480">
        <f>Werte2!$AS21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Werte1!$BG21</f>
        <v>0</v>
      </c>
      <c r="E93" s="410">
        <f t="shared" si="16"/>
        <v>0</v>
      </c>
      <c r="F93" s="411"/>
      <c r="G93" s="480">
        <f>Werte2!$BG21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Werte1!$BO21</f>
        <v>0</v>
      </c>
      <c r="E94" s="410">
        <f>D94/C94</f>
        <v>0</v>
      </c>
      <c r="F94" s="411"/>
      <c r="G94" s="480">
        <f>Werte2!$BO21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Werte1!$CD21</f>
        <v>0</v>
      </c>
      <c r="E95" s="410">
        <f>D95/C95</f>
        <v>0</v>
      </c>
      <c r="F95" s="411"/>
      <c r="G95" s="480">
        <f>Werte2!$CD21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Werte1!$CM21</f>
        <v>0</v>
      </c>
      <c r="E96" s="422">
        <f t="shared" si="16"/>
        <v>0</v>
      </c>
      <c r="F96" s="423"/>
      <c r="G96" s="481">
        <f>Werte2!$CM21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Werte1!$DA21</f>
        <v>0</v>
      </c>
      <c r="E97" s="417">
        <f t="shared" si="16"/>
        <v>0</v>
      </c>
      <c r="F97" s="418"/>
      <c r="G97" s="482">
        <f>Werte2!$DA21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Werte1!$DG21</f>
        <v>0</v>
      </c>
      <c r="E98" s="410">
        <f t="shared" si="16"/>
        <v>0</v>
      </c>
      <c r="F98" s="411"/>
      <c r="G98" s="563">
        <f>Werte2!$DG21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Werte1!$DO21</f>
        <v>0</v>
      </c>
      <c r="E99" s="410">
        <f t="shared" si="16"/>
        <v>0</v>
      </c>
      <c r="F99" s="411"/>
      <c r="G99" s="480">
        <f>Werte2!$DO21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Werte1!$DX21</f>
        <v>0</v>
      </c>
      <c r="E100" s="410">
        <f t="shared" si="16"/>
        <v>0</v>
      </c>
      <c r="F100" s="411"/>
      <c r="G100" s="480">
        <f>Werte2!$DX21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Werte1!$EI21</f>
        <v>0</v>
      </c>
      <c r="E101" s="410">
        <f t="shared" si="16"/>
        <v>0</v>
      </c>
      <c r="F101" s="411"/>
      <c r="G101" s="480">
        <f>Werte2!$EI21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Werte1!$ER21</f>
        <v>0</v>
      </c>
      <c r="E102" s="426">
        <f t="shared" si="16"/>
        <v>0</v>
      </c>
      <c r="F102" s="423"/>
      <c r="G102" s="481">
        <f>Werte2!$ER21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bNamSKbfAnkc5DING8fLRWEm4HxAWhtVJwEZuXM+AJa3MujPrWHtX9x1r/mBfPzo7j3edsnONI0hbFDL2EBPmQ==" saltValue="yNhcqzurRtUt4ZCwsaXEXQ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239" priority="3" stopIfTrue="1" operator="lessThan">
      <formula>$U23</formula>
    </cfRule>
    <cfRule type="cellIs" dxfId="238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237" priority="7" stopIfTrue="1" operator="greaterThanOrEqual">
      <formula>I30</formula>
    </cfRule>
    <cfRule type="cellIs" dxfId="236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235" priority="9" stopIfTrue="1">
      <formula>$L$29="T"</formula>
    </cfRule>
    <cfRule type="cellIs" dxfId="234" priority="10" stopIfTrue="1" operator="lessThan">
      <formula>I30</formula>
    </cfRule>
    <cfRule type="cellIs" dxfId="233" priority="11" stopIfTrue="1" operator="greaterThanOrEqual">
      <formula>I30</formula>
    </cfRule>
  </conditionalFormatting>
  <conditionalFormatting sqref="J84">
    <cfRule type="expression" dxfId="232" priority="13" stopIfTrue="1">
      <formula>N84="FB"</formula>
    </cfRule>
    <cfRule type="expression" dxfId="231" priority="14" stopIfTrue="1">
      <formula>N84=""</formula>
    </cfRule>
  </conditionalFormatting>
  <conditionalFormatting sqref="E105 E90:F103 H90:H103 H105">
    <cfRule type="cellIs" dxfId="230" priority="5" stopIfTrue="1" operator="lessThan">
      <formula>$I90</formula>
    </cfRule>
    <cfRule type="cellIs" dxfId="229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228" priority="15" stopIfTrue="1">
      <formula>N30="FB"</formula>
    </cfRule>
    <cfRule type="expression" dxfId="227" priority="16" stopIfTrue="1">
      <formula>N30=""</formula>
    </cfRule>
  </conditionalFormatting>
  <conditionalFormatting sqref="G81:G84">
    <cfRule type="expression" dxfId="226" priority="12" stopIfTrue="1">
      <formula>$L$29="T"</formula>
    </cfRule>
  </conditionalFormatting>
  <conditionalFormatting sqref="G80">
    <cfRule type="expression" dxfId="225" priority="2">
      <formula>$L$29="T"</formula>
    </cfRule>
  </conditionalFormatting>
  <conditionalFormatting sqref="G30:G35 G37:G39 G41:G44 G46:G47 G49:G53 G55:G56 G58:G61 G63:G64 G66:G68 G70:G74 G76:G78">
    <cfRule type="expression" dxfId="224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26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IF(Da!C40="",Da!E40,Da!C40)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Da!G40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Da!I40</f>
        <v>0</v>
      </c>
      <c r="E3" s="464" t="s">
        <v>330</v>
      </c>
      <c r="F3" s="48"/>
      <c r="G3" s="467">
        <f>Da!J40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Werte1!EV22</f>
        <v>0</v>
      </c>
      <c r="E30" s="88">
        <f t="shared" ref="E30:E35" si="0">D30/A30</f>
        <v>0</v>
      </c>
      <c r="F30" s="347"/>
      <c r="G30" s="114">
        <f>Werte2!EV22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Werte1!EW22</f>
        <v>0</v>
      </c>
      <c r="E31" s="88">
        <f t="shared" si="0"/>
        <v>0</v>
      </c>
      <c r="F31" s="347"/>
      <c r="G31" s="114">
        <f>Werte2!EW22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Werte1!EX22</f>
        <v>0</v>
      </c>
      <c r="E32" s="88">
        <f t="shared" si="0"/>
        <v>0</v>
      </c>
      <c r="F32" s="347"/>
      <c r="G32" s="114">
        <f>Werte2!EX22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Werte1!EY22</f>
        <v>0</v>
      </c>
      <c r="E33" s="88">
        <f t="shared" si="0"/>
        <v>0</v>
      </c>
      <c r="F33" s="347"/>
      <c r="G33" s="114">
        <f>Werte2!EY22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Werte1!EZ22</f>
        <v>0</v>
      </c>
      <c r="E34" s="88">
        <f t="shared" si="0"/>
        <v>0</v>
      </c>
      <c r="F34" s="347"/>
      <c r="G34" s="114">
        <f>Werte2!EZ22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Werte1!FA22</f>
        <v>0</v>
      </c>
      <c r="E35" s="88">
        <f t="shared" si="0"/>
        <v>0</v>
      </c>
      <c r="F35" s="347"/>
      <c r="G35" s="114">
        <f>Werte2!FA22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Werte1!FB22</f>
        <v>0</v>
      </c>
      <c r="E37" s="88">
        <f t="shared" ref="E37:E53" si="5">D37/A37</f>
        <v>0</v>
      </c>
      <c r="F37" s="347"/>
      <c r="G37" s="114">
        <f>Werte2!FB22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Werte1!FC22</f>
        <v>0</v>
      </c>
      <c r="E38" s="88">
        <f t="shared" si="5"/>
        <v>0</v>
      </c>
      <c r="F38" s="347"/>
      <c r="G38" s="114">
        <f>Werte2!FC22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Werte1!FD22</f>
        <v>0</v>
      </c>
      <c r="E39" s="88">
        <f t="shared" si="5"/>
        <v>0</v>
      </c>
      <c r="F39" s="347"/>
      <c r="G39" s="114">
        <f>Werte2!FD22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Werte1!FE22</f>
        <v>0</v>
      </c>
      <c r="E41" s="88">
        <f t="shared" si="5"/>
        <v>0</v>
      </c>
      <c r="F41" s="347"/>
      <c r="G41" s="114">
        <f>Werte2!FE22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Werte1!FF22</f>
        <v>0</v>
      </c>
      <c r="E42" s="88">
        <f t="shared" si="5"/>
        <v>0</v>
      </c>
      <c r="F42" s="347"/>
      <c r="G42" s="114">
        <f>Werte2!FF22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Werte1!FG22</f>
        <v>0</v>
      </c>
      <c r="E43" s="88">
        <f t="shared" si="5"/>
        <v>0</v>
      </c>
      <c r="F43" s="347"/>
      <c r="G43" s="114">
        <f>Werte2!FG22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Werte1!FH22</f>
        <v>0</v>
      </c>
      <c r="E44" s="88">
        <f t="shared" si="5"/>
        <v>0</v>
      </c>
      <c r="F44" s="347"/>
      <c r="G44" s="114">
        <f>Werte2!FH22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Werte1!FI22</f>
        <v>0</v>
      </c>
      <c r="E46" s="88">
        <f>D46/A46</f>
        <v>0</v>
      </c>
      <c r="F46" s="347"/>
      <c r="G46" s="114">
        <f>Werte2!FI22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Werte1!FJ22</f>
        <v>0</v>
      </c>
      <c r="E47" s="88">
        <f>D47/A47</f>
        <v>0</v>
      </c>
      <c r="F47" s="347"/>
      <c r="G47" s="114">
        <f>Werte2!FJ22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Werte1!FK22</f>
        <v>0</v>
      </c>
      <c r="E49" s="88">
        <f t="shared" si="5"/>
        <v>0</v>
      </c>
      <c r="F49" s="347"/>
      <c r="G49" s="114">
        <f>Werte2!FK22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Werte1!FL22</f>
        <v>0</v>
      </c>
      <c r="E50" s="88">
        <f t="shared" si="5"/>
        <v>0</v>
      </c>
      <c r="F50" s="347"/>
      <c r="G50" s="114">
        <f>Werte2!FL22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Werte1!FM22</f>
        <v>0</v>
      </c>
      <c r="E51" s="88">
        <f t="shared" si="5"/>
        <v>0</v>
      </c>
      <c r="F51" s="347"/>
      <c r="G51" s="114">
        <f>Werte2!FM22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Werte1!FN22</f>
        <v>0</v>
      </c>
      <c r="E52" s="88">
        <f t="shared" si="5"/>
        <v>0</v>
      </c>
      <c r="F52" s="347"/>
      <c r="G52" s="114">
        <f>Werte2!FN22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Werte1!FO22</f>
        <v>0</v>
      </c>
      <c r="E53" s="88">
        <f t="shared" si="5"/>
        <v>0</v>
      </c>
      <c r="F53" s="347"/>
      <c r="G53" s="114">
        <f>Werte2!FO22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Werte1!FP22</f>
        <v>0</v>
      </c>
      <c r="E55" s="88">
        <f t="shared" ref="E55:E56" si="9">D55/A55</f>
        <v>0</v>
      </c>
      <c r="F55" s="347"/>
      <c r="G55" s="114">
        <f>Werte2!FP22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Werte1!FQ22</f>
        <v>0</v>
      </c>
      <c r="E56" s="88">
        <f t="shared" si="9"/>
        <v>0</v>
      </c>
      <c r="F56" s="347"/>
      <c r="G56" s="114">
        <f>Werte2!FQ22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Werte1!FR22</f>
        <v>0</v>
      </c>
      <c r="E58" s="88">
        <f>D58/A58</f>
        <v>0</v>
      </c>
      <c r="F58" s="347"/>
      <c r="G58" s="114">
        <f>Werte2!FR22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Werte1!FS22</f>
        <v>0</v>
      </c>
      <c r="E59" s="88">
        <f>D59/A59</f>
        <v>0</v>
      </c>
      <c r="F59" s="347"/>
      <c r="G59" s="114">
        <f>Werte2!FS22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Werte1!FT22</f>
        <v>0</v>
      </c>
      <c r="E60" s="88">
        <f>D60/A60</f>
        <v>0</v>
      </c>
      <c r="F60" s="347"/>
      <c r="G60" s="114">
        <f>Werte2!FT22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Werte1!FU22</f>
        <v>0</v>
      </c>
      <c r="E61" s="88">
        <f>D61/A61</f>
        <v>0</v>
      </c>
      <c r="F61" s="347"/>
      <c r="G61" s="114">
        <f>Werte2!FU22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Werte1!FV22</f>
        <v>0</v>
      </c>
      <c r="E63" s="88">
        <f>D63/A63</f>
        <v>0</v>
      </c>
      <c r="F63" s="347"/>
      <c r="G63" s="114">
        <f>Werte2!FV22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Werte1!FW22</f>
        <v>0</v>
      </c>
      <c r="E64" s="88">
        <f>D64/A64</f>
        <v>0</v>
      </c>
      <c r="F64" s="347"/>
      <c r="G64" s="114">
        <f>Werte2!FW22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Werte1!FX22</f>
        <v>0</v>
      </c>
      <c r="E66" s="88">
        <f>D66/A66</f>
        <v>0</v>
      </c>
      <c r="F66" s="347"/>
      <c r="G66" s="114">
        <f>Werte2!FX22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Werte1!FY22</f>
        <v>0</v>
      </c>
      <c r="E67" s="88">
        <f>D67/A67</f>
        <v>0</v>
      </c>
      <c r="F67" s="347"/>
      <c r="G67" s="114">
        <f>Werte2!FY22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Werte1!FZ22</f>
        <v>0</v>
      </c>
      <c r="E68" s="88">
        <f>D68/A68</f>
        <v>0</v>
      </c>
      <c r="F68" s="347"/>
      <c r="G68" s="114">
        <f>Werte2!FZ22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Werte1!GA22</f>
        <v>0</v>
      </c>
      <c r="E70" s="88">
        <f t="shared" ref="E70:E77" si="13">D70/A70</f>
        <v>0</v>
      </c>
      <c r="F70" s="347"/>
      <c r="G70" s="114">
        <f>Werte2!GA22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Werte1!GB22</f>
        <v>0</v>
      </c>
      <c r="E71" s="88">
        <f t="shared" si="13"/>
        <v>0</v>
      </c>
      <c r="F71" s="347"/>
      <c r="G71" s="114">
        <f>Werte2!GB22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Werte1!GC22</f>
        <v>0</v>
      </c>
      <c r="E72" s="88">
        <f t="shared" si="13"/>
        <v>0</v>
      </c>
      <c r="F72" s="347"/>
      <c r="G72" s="114">
        <f>Werte2!GC22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Werte1!GD22</f>
        <v>0</v>
      </c>
      <c r="E73" s="88">
        <f t="shared" si="13"/>
        <v>0</v>
      </c>
      <c r="F73" s="347"/>
      <c r="G73" s="114">
        <f>Werte2!GD22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Werte1!$GE22</f>
        <v>0</v>
      </c>
      <c r="E74" s="88">
        <f t="shared" si="13"/>
        <v>0</v>
      </c>
      <c r="F74" s="347"/>
      <c r="G74" s="114">
        <f>Werte2!$GE22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Werte1!GF22</f>
        <v>0</v>
      </c>
      <c r="E76" s="88">
        <f t="shared" si="13"/>
        <v>0</v>
      </c>
      <c r="F76" s="347"/>
      <c r="G76" s="114">
        <f>Werte2!GF22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Werte1!GG22</f>
        <v>0</v>
      </c>
      <c r="E77" s="88">
        <f t="shared" si="13"/>
        <v>0</v>
      </c>
      <c r="F77" s="347"/>
      <c r="G77" s="114">
        <f>Werte2!GG22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Werte1!GH22</f>
        <v>0</v>
      </c>
      <c r="E78" s="88">
        <f>D78/A78</f>
        <v>0</v>
      </c>
      <c r="F78" s="347"/>
      <c r="G78" s="114">
        <f>Werte2!GH22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Werte1!GI22</f>
        <v>0</v>
      </c>
      <c r="E80" s="236">
        <f>D80/A80</f>
        <v>0</v>
      </c>
      <c r="F80" s="451"/>
      <c r="G80" s="443">
        <f>Werte2!GI22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Werte1!$R22</f>
        <v>0</v>
      </c>
      <c r="E90" s="410">
        <f t="shared" ref="E90:E103" si="16">D90/C90</f>
        <v>0</v>
      </c>
      <c r="F90" s="411"/>
      <c r="G90" s="480">
        <f>Werte2!$R22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Werte1!$AC22</f>
        <v>0</v>
      </c>
      <c r="E91" s="410">
        <f t="shared" si="16"/>
        <v>0</v>
      </c>
      <c r="F91" s="411"/>
      <c r="G91" s="480">
        <f>Werte2!$AC22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Werte1!$AS22</f>
        <v>0</v>
      </c>
      <c r="E92" s="410">
        <f t="shared" si="16"/>
        <v>0</v>
      </c>
      <c r="F92" s="411"/>
      <c r="G92" s="480">
        <f>Werte2!$AS22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Werte1!$BG22</f>
        <v>0</v>
      </c>
      <c r="E93" s="410">
        <f t="shared" si="16"/>
        <v>0</v>
      </c>
      <c r="F93" s="411"/>
      <c r="G93" s="480">
        <f>Werte2!$BG22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Werte1!$BO22</f>
        <v>0</v>
      </c>
      <c r="E94" s="410">
        <f>D94/C94</f>
        <v>0</v>
      </c>
      <c r="F94" s="411"/>
      <c r="G94" s="480">
        <f>Werte2!$BO22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Werte1!$CD22</f>
        <v>0</v>
      </c>
      <c r="E95" s="410">
        <f>D95/C95</f>
        <v>0</v>
      </c>
      <c r="F95" s="411"/>
      <c r="G95" s="480">
        <f>Werte2!$CD22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Werte1!$CM22</f>
        <v>0</v>
      </c>
      <c r="E96" s="422">
        <f t="shared" si="16"/>
        <v>0</v>
      </c>
      <c r="F96" s="423"/>
      <c r="G96" s="481">
        <f>Werte2!$CM22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Werte1!$DA22</f>
        <v>0</v>
      </c>
      <c r="E97" s="417">
        <f t="shared" si="16"/>
        <v>0</v>
      </c>
      <c r="F97" s="418"/>
      <c r="G97" s="482">
        <f>Werte2!$DA22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Werte1!$DG22</f>
        <v>0</v>
      </c>
      <c r="E98" s="410">
        <f t="shared" si="16"/>
        <v>0</v>
      </c>
      <c r="F98" s="411"/>
      <c r="G98" s="563">
        <f>Werte2!$DG22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Werte1!$DO22</f>
        <v>0</v>
      </c>
      <c r="E99" s="410">
        <f t="shared" si="16"/>
        <v>0</v>
      </c>
      <c r="F99" s="411"/>
      <c r="G99" s="480">
        <f>Werte2!$DO22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Werte1!$DX22</f>
        <v>0</v>
      </c>
      <c r="E100" s="410">
        <f t="shared" si="16"/>
        <v>0</v>
      </c>
      <c r="F100" s="411"/>
      <c r="G100" s="480">
        <f>Werte2!$DX22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Werte1!$EI22</f>
        <v>0</v>
      </c>
      <c r="E101" s="410">
        <f t="shared" si="16"/>
        <v>0</v>
      </c>
      <c r="F101" s="411"/>
      <c r="G101" s="480">
        <f>Werte2!$EI22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Werte1!$ER22</f>
        <v>0</v>
      </c>
      <c r="E102" s="426">
        <f t="shared" si="16"/>
        <v>0</v>
      </c>
      <c r="F102" s="423"/>
      <c r="G102" s="481">
        <f>Werte2!$ER22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PHTyDUOD1zQmnxegBNyi8WutCiykdfIc++xiwbCdZ9zI53/PhqODAsOIgZbyhIDFc09mCD8zelD0w5yTUC7QTQ==" saltValue="ZgTtue4CIv7PPzg/e4HpjQ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223" priority="3" stopIfTrue="1" operator="lessThan">
      <formula>$U23</formula>
    </cfRule>
    <cfRule type="cellIs" dxfId="222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221" priority="7" stopIfTrue="1" operator="greaterThanOrEqual">
      <formula>I30</formula>
    </cfRule>
    <cfRule type="cellIs" dxfId="220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219" priority="9" stopIfTrue="1">
      <formula>$L$29="T"</formula>
    </cfRule>
    <cfRule type="cellIs" dxfId="218" priority="10" stopIfTrue="1" operator="lessThan">
      <formula>I30</formula>
    </cfRule>
    <cfRule type="cellIs" dxfId="217" priority="11" stopIfTrue="1" operator="greaterThanOrEqual">
      <formula>I30</formula>
    </cfRule>
  </conditionalFormatting>
  <conditionalFormatting sqref="J84">
    <cfRule type="expression" dxfId="216" priority="13" stopIfTrue="1">
      <formula>N84="FB"</formula>
    </cfRule>
    <cfRule type="expression" dxfId="215" priority="14" stopIfTrue="1">
      <formula>N84=""</formula>
    </cfRule>
  </conditionalFormatting>
  <conditionalFormatting sqref="E105 E90:F103 H90:H103 H105">
    <cfRule type="cellIs" dxfId="214" priority="5" stopIfTrue="1" operator="lessThan">
      <formula>$I90</formula>
    </cfRule>
    <cfRule type="cellIs" dxfId="213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212" priority="15" stopIfTrue="1">
      <formula>N30="FB"</formula>
    </cfRule>
    <cfRule type="expression" dxfId="211" priority="16" stopIfTrue="1">
      <formula>N30=""</formula>
    </cfRule>
  </conditionalFormatting>
  <conditionalFormatting sqref="G81:G84">
    <cfRule type="expression" dxfId="210" priority="12" stopIfTrue="1">
      <formula>$L$29="T"</formula>
    </cfRule>
  </conditionalFormatting>
  <conditionalFormatting sqref="G80">
    <cfRule type="expression" dxfId="209" priority="2">
      <formula>$L$29="T"</formula>
    </cfRule>
  </conditionalFormatting>
  <conditionalFormatting sqref="G30:G35 G37:G39 G41:G44 G46:G47 G49:G53 G55:G56 G58:G61 G63:G64 G66:G68 G70:G74 G76:G78">
    <cfRule type="expression" dxfId="208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27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IF(Da!C41="",Da!E41,Da!C41)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Da!G41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Da!I41</f>
        <v>0</v>
      </c>
      <c r="E3" s="464" t="s">
        <v>330</v>
      </c>
      <c r="F3" s="48"/>
      <c r="G3" s="467">
        <f>Da!J41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Werte1!EV23</f>
        <v>0</v>
      </c>
      <c r="E30" s="88">
        <f t="shared" ref="E30:E35" si="0">D30/A30</f>
        <v>0</v>
      </c>
      <c r="F30" s="347"/>
      <c r="G30" s="114">
        <f>Werte2!EV23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Werte1!EW23</f>
        <v>0</v>
      </c>
      <c r="E31" s="88">
        <f t="shared" si="0"/>
        <v>0</v>
      </c>
      <c r="F31" s="347"/>
      <c r="G31" s="114">
        <f>Werte2!EW23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Werte1!EX23</f>
        <v>0</v>
      </c>
      <c r="E32" s="88">
        <f t="shared" si="0"/>
        <v>0</v>
      </c>
      <c r="F32" s="347"/>
      <c r="G32" s="114">
        <f>Werte2!EX23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Werte1!EY23</f>
        <v>0</v>
      </c>
      <c r="E33" s="88">
        <f t="shared" si="0"/>
        <v>0</v>
      </c>
      <c r="F33" s="347"/>
      <c r="G33" s="114">
        <f>Werte2!EY23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Werte1!EZ23</f>
        <v>0</v>
      </c>
      <c r="E34" s="88">
        <f t="shared" si="0"/>
        <v>0</v>
      </c>
      <c r="F34" s="347"/>
      <c r="G34" s="114">
        <f>Werte2!EZ23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Werte1!FA23</f>
        <v>0</v>
      </c>
      <c r="E35" s="88">
        <f t="shared" si="0"/>
        <v>0</v>
      </c>
      <c r="F35" s="347"/>
      <c r="G35" s="114">
        <f>Werte2!FA23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Werte1!FB23</f>
        <v>0</v>
      </c>
      <c r="E37" s="88">
        <f t="shared" ref="E37:E53" si="5">D37/A37</f>
        <v>0</v>
      </c>
      <c r="F37" s="347"/>
      <c r="G37" s="114">
        <f>Werte2!FB23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Werte1!FC23</f>
        <v>0</v>
      </c>
      <c r="E38" s="88">
        <f t="shared" si="5"/>
        <v>0</v>
      </c>
      <c r="F38" s="347"/>
      <c r="G38" s="114">
        <f>Werte2!FC23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Werte1!FD23</f>
        <v>0</v>
      </c>
      <c r="E39" s="88">
        <f t="shared" si="5"/>
        <v>0</v>
      </c>
      <c r="F39" s="347"/>
      <c r="G39" s="114">
        <f>Werte2!FD23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Werte1!FE23</f>
        <v>0</v>
      </c>
      <c r="E41" s="88">
        <f t="shared" si="5"/>
        <v>0</v>
      </c>
      <c r="F41" s="347"/>
      <c r="G41" s="114">
        <f>Werte2!FE23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Werte1!FF23</f>
        <v>0</v>
      </c>
      <c r="E42" s="88">
        <f t="shared" si="5"/>
        <v>0</v>
      </c>
      <c r="F42" s="347"/>
      <c r="G42" s="114">
        <f>Werte2!FF23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Werte1!FG23</f>
        <v>0</v>
      </c>
      <c r="E43" s="88">
        <f t="shared" si="5"/>
        <v>0</v>
      </c>
      <c r="F43" s="347"/>
      <c r="G43" s="114">
        <f>Werte2!FG23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Werte1!FH23</f>
        <v>0</v>
      </c>
      <c r="E44" s="88">
        <f t="shared" si="5"/>
        <v>0</v>
      </c>
      <c r="F44" s="347"/>
      <c r="G44" s="114">
        <f>Werte2!FH23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Werte1!FI23</f>
        <v>0</v>
      </c>
      <c r="E46" s="88">
        <f>D46/A46</f>
        <v>0</v>
      </c>
      <c r="F46" s="347"/>
      <c r="G46" s="114">
        <f>Werte2!FI23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Werte1!FJ23</f>
        <v>0</v>
      </c>
      <c r="E47" s="88">
        <f>D47/A47</f>
        <v>0</v>
      </c>
      <c r="F47" s="347"/>
      <c r="G47" s="114">
        <f>Werte2!FJ23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Werte1!FK23</f>
        <v>0</v>
      </c>
      <c r="E49" s="88">
        <f t="shared" si="5"/>
        <v>0</v>
      </c>
      <c r="F49" s="347"/>
      <c r="G49" s="114">
        <f>Werte2!FK23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Werte1!FL23</f>
        <v>0</v>
      </c>
      <c r="E50" s="88">
        <f t="shared" si="5"/>
        <v>0</v>
      </c>
      <c r="F50" s="347"/>
      <c r="G50" s="114">
        <f>Werte2!FL23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Werte1!FM23</f>
        <v>0</v>
      </c>
      <c r="E51" s="88">
        <f t="shared" si="5"/>
        <v>0</v>
      </c>
      <c r="F51" s="347"/>
      <c r="G51" s="114">
        <f>Werte2!FM23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Werte1!FN23</f>
        <v>0</v>
      </c>
      <c r="E52" s="88">
        <f t="shared" si="5"/>
        <v>0</v>
      </c>
      <c r="F52" s="347"/>
      <c r="G52" s="114">
        <f>Werte2!FN23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Werte1!FO23</f>
        <v>0</v>
      </c>
      <c r="E53" s="88">
        <f t="shared" si="5"/>
        <v>0</v>
      </c>
      <c r="F53" s="347"/>
      <c r="G53" s="114">
        <f>Werte2!FO23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Werte1!FP23</f>
        <v>0</v>
      </c>
      <c r="E55" s="88">
        <f t="shared" ref="E55:E56" si="9">D55/A55</f>
        <v>0</v>
      </c>
      <c r="F55" s="347"/>
      <c r="G55" s="114">
        <f>Werte2!FP23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Werte1!FQ23</f>
        <v>0</v>
      </c>
      <c r="E56" s="88">
        <f t="shared" si="9"/>
        <v>0</v>
      </c>
      <c r="F56" s="347"/>
      <c r="G56" s="114">
        <f>Werte2!FQ23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Werte1!FR23</f>
        <v>0</v>
      </c>
      <c r="E58" s="88">
        <f>D58/A58</f>
        <v>0</v>
      </c>
      <c r="F58" s="347"/>
      <c r="G58" s="114">
        <f>Werte2!FR23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Werte1!FS23</f>
        <v>0</v>
      </c>
      <c r="E59" s="88">
        <f>D59/A59</f>
        <v>0</v>
      </c>
      <c r="F59" s="347"/>
      <c r="G59" s="114">
        <f>Werte2!FS23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Werte1!FT23</f>
        <v>0</v>
      </c>
      <c r="E60" s="88">
        <f>D60/A60</f>
        <v>0</v>
      </c>
      <c r="F60" s="347"/>
      <c r="G60" s="114">
        <f>Werte2!FT23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Werte1!FU23</f>
        <v>0</v>
      </c>
      <c r="E61" s="88">
        <f>D61/A61</f>
        <v>0</v>
      </c>
      <c r="F61" s="347"/>
      <c r="G61" s="114">
        <f>Werte2!FU23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Werte1!FV23</f>
        <v>0</v>
      </c>
      <c r="E63" s="88">
        <f>D63/A63</f>
        <v>0</v>
      </c>
      <c r="F63" s="347"/>
      <c r="G63" s="114">
        <f>Werte2!FV23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Werte1!FW23</f>
        <v>0</v>
      </c>
      <c r="E64" s="88">
        <f>D64/A64</f>
        <v>0</v>
      </c>
      <c r="F64" s="347"/>
      <c r="G64" s="114">
        <f>Werte2!FW23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Werte1!FX23</f>
        <v>0</v>
      </c>
      <c r="E66" s="88">
        <f>D66/A66</f>
        <v>0</v>
      </c>
      <c r="F66" s="347"/>
      <c r="G66" s="114">
        <f>Werte2!FX23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Werte1!FY23</f>
        <v>0</v>
      </c>
      <c r="E67" s="88">
        <f>D67/A67</f>
        <v>0</v>
      </c>
      <c r="F67" s="347"/>
      <c r="G67" s="114">
        <f>Werte2!FY23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Werte1!FZ23</f>
        <v>0</v>
      </c>
      <c r="E68" s="88">
        <f>D68/A68</f>
        <v>0</v>
      </c>
      <c r="F68" s="347"/>
      <c r="G68" s="114">
        <f>Werte2!FZ23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Werte1!GA23</f>
        <v>0</v>
      </c>
      <c r="E70" s="88">
        <f t="shared" ref="E70:E77" si="13">D70/A70</f>
        <v>0</v>
      </c>
      <c r="F70" s="347"/>
      <c r="G70" s="114">
        <f>Werte2!GA23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Werte1!GB23</f>
        <v>0</v>
      </c>
      <c r="E71" s="88">
        <f t="shared" si="13"/>
        <v>0</v>
      </c>
      <c r="F71" s="347"/>
      <c r="G71" s="114">
        <f>Werte2!GB23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Werte1!GC23</f>
        <v>0</v>
      </c>
      <c r="E72" s="88">
        <f t="shared" si="13"/>
        <v>0</v>
      </c>
      <c r="F72" s="347"/>
      <c r="G72" s="114">
        <f>Werte2!GC23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Werte1!GD23</f>
        <v>0</v>
      </c>
      <c r="E73" s="88">
        <f t="shared" si="13"/>
        <v>0</v>
      </c>
      <c r="F73" s="347"/>
      <c r="G73" s="114">
        <f>Werte2!GD23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Werte1!$GE23</f>
        <v>0</v>
      </c>
      <c r="E74" s="88">
        <f t="shared" si="13"/>
        <v>0</v>
      </c>
      <c r="F74" s="347"/>
      <c r="G74" s="114">
        <f>Werte2!$GE23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Werte1!GF23</f>
        <v>0</v>
      </c>
      <c r="E76" s="88">
        <f t="shared" si="13"/>
        <v>0</v>
      </c>
      <c r="F76" s="347"/>
      <c r="G76" s="114">
        <f>Werte2!GF23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Werte1!GG23</f>
        <v>0</v>
      </c>
      <c r="E77" s="88">
        <f t="shared" si="13"/>
        <v>0</v>
      </c>
      <c r="F77" s="347"/>
      <c r="G77" s="114">
        <f>Werte2!GG23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Werte1!GH23</f>
        <v>0</v>
      </c>
      <c r="E78" s="88">
        <f>D78/A78</f>
        <v>0</v>
      </c>
      <c r="F78" s="347"/>
      <c r="G78" s="114">
        <f>Werte2!GH23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Werte1!GI23</f>
        <v>0</v>
      </c>
      <c r="E80" s="236">
        <f>D80/A80</f>
        <v>0</v>
      </c>
      <c r="F80" s="451"/>
      <c r="G80" s="443">
        <f>Werte2!GI23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Werte1!$R23</f>
        <v>0</v>
      </c>
      <c r="E90" s="410">
        <f t="shared" ref="E90:E103" si="16">D90/C90</f>
        <v>0</v>
      </c>
      <c r="F90" s="411"/>
      <c r="G90" s="480">
        <f>Werte2!$R23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Werte1!$AC23</f>
        <v>0</v>
      </c>
      <c r="E91" s="410">
        <f t="shared" si="16"/>
        <v>0</v>
      </c>
      <c r="F91" s="411"/>
      <c r="G91" s="480">
        <f>Werte2!$AC23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Werte1!$AS23</f>
        <v>0</v>
      </c>
      <c r="E92" s="410">
        <f t="shared" si="16"/>
        <v>0</v>
      </c>
      <c r="F92" s="411"/>
      <c r="G92" s="480">
        <f>Werte2!$AS23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Werte1!$BG23</f>
        <v>0</v>
      </c>
      <c r="E93" s="410">
        <f t="shared" si="16"/>
        <v>0</v>
      </c>
      <c r="F93" s="411"/>
      <c r="G93" s="480">
        <f>Werte2!$BG23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Werte1!$BO23</f>
        <v>0</v>
      </c>
      <c r="E94" s="410">
        <f>D94/C94</f>
        <v>0</v>
      </c>
      <c r="F94" s="411"/>
      <c r="G94" s="480">
        <f>Werte2!$BO23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Werte1!$CD23</f>
        <v>0</v>
      </c>
      <c r="E95" s="410">
        <f>D95/C95</f>
        <v>0</v>
      </c>
      <c r="F95" s="411"/>
      <c r="G95" s="480">
        <f>Werte2!$CD23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Werte1!$CM23</f>
        <v>0</v>
      </c>
      <c r="E96" s="422">
        <f t="shared" si="16"/>
        <v>0</v>
      </c>
      <c r="F96" s="423"/>
      <c r="G96" s="481">
        <f>Werte2!$CM23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Werte1!$DA23</f>
        <v>0</v>
      </c>
      <c r="E97" s="417">
        <f t="shared" si="16"/>
        <v>0</v>
      </c>
      <c r="F97" s="418"/>
      <c r="G97" s="482">
        <f>Werte2!$DA23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Werte1!$DG23</f>
        <v>0</v>
      </c>
      <c r="E98" s="410">
        <f t="shared" si="16"/>
        <v>0</v>
      </c>
      <c r="F98" s="411"/>
      <c r="G98" s="563">
        <f>Werte2!$DG23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Werte1!$DO23</f>
        <v>0</v>
      </c>
      <c r="E99" s="410">
        <f t="shared" si="16"/>
        <v>0</v>
      </c>
      <c r="F99" s="411"/>
      <c r="G99" s="480">
        <f>Werte2!$DO23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Werte1!$DX23</f>
        <v>0</v>
      </c>
      <c r="E100" s="410">
        <f t="shared" si="16"/>
        <v>0</v>
      </c>
      <c r="F100" s="411"/>
      <c r="G100" s="480">
        <f>Werte2!$DX23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Werte1!$EI23</f>
        <v>0</v>
      </c>
      <c r="E101" s="410">
        <f t="shared" si="16"/>
        <v>0</v>
      </c>
      <c r="F101" s="411"/>
      <c r="G101" s="480">
        <f>Werte2!$EI23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Werte1!$ER23</f>
        <v>0</v>
      </c>
      <c r="E102" s="426">
        <f t="shared" si="16"/>
        <v>0</v>
      </c>
      <c r="F102" s="423"/>
      <c r="G102" s="481">
        <f>Werte2!$ER23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4HyZXi3FzY2EyAqVK06hZwMnTs0mYjSZ03Db+BXvgHAtDTvckF+JVrXRZ0Ywo7aw4X7YIJc6sGxpgtwGVn4VnQ==" saltValue="SERv6gxsq+jvsC8BFePf1w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207" priority="3" stopIfTrue="1" operator="lessThan">
      <formula>$U23</formula>
    </cfRule>
    <cfRule type="cellIs" dxfId="206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205" priority="7" stopIfTrue="1" operator="greaterThanOrEqual">
      <formula>I30</formula>
    </cfRule>
    <cfRule type="cellIs" dxfId="204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203" priority="9" stopIfTrue="1">
      <formula>$L$29="T"</formula>
    </cfRule>
    <cfRule type="cellIs" dxfId="202" priority="10" stopIfTrue="1" operator="lessThan">
      <formula>I30</formula>
    </cfRule>
    <cfRule type="cellIs" dxfId="201" priority="11" stopIfTrue="1" operator="greaterThanOrEqual">
      <formula>I30</formula>
    </cfRule>
  </conditionalFormatting>
  <conditionalFormatting sqref="J84">
    <cfRule type="expression" dxfId="200" priority="13" stopIfTrue="1">
      <formula>N84="FB"</formula>
    </cfRule>
    <cfRule type="expression" dxfId="199" priority="14" stopIfTrue="1">
      <formula>N84=""</formula>
    </cfRule>
  </conditionalFormatting>
  <conditionalFormatting sqref="E105 E90:F103 H90:H103 H105">
    <cfRule type="cellIs" dxfId="198" priority="5" stopIfTrue="1" operator="lessThan">
      <formula>$I90</formula>
    </cfRule>
    <cfRule type="cellIs" dxfId="197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196" priority="15" stopIfTrue="1">
      <formula>N30="FB"</formula>
    </cfRule>
    <cfRule type="expression" dxfId="195" priority="16" stopIfTrue="1">
      <formula>N30=""</formula>
    </cfRule>
  </conditionalFormatting>
  <conditionalFormatting sqref="G81:G84">
    <cfRule type="expression" dxfId="194" priority="12" stopIfTrue="1">
      <formula>$L$29="T"</formula>
    </cfRule>
  </conditionalFormatting>
  <conditionalFormatting sqref="G80">
    <cfRule type="expression" dxfId="193" priority="2">
      <formula>$L$29="T"</formula>
    </cfRule>
  </conditionalFormatting>
  <conditionalFormatting sqref="G30:G35 G37:G39 G41:G44 G46:G47 G49:G53 G55:G56 G58:G61 G63:G64 G66:G68 G70:G74 G76:G78">
    <cfRule type="expression" dxfId="192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>
    <tabColor indexed="51"/>
    <outlinePr applyStyles="1" summaryBelow="0" summaryRight="0"/>
  </sheetPr>
  <dimension ref="A1:AV42"/>
  <sheetViews>
    <sheetView view="pageBreakPreview" zoomScale="70" zoomScaleNormal="85" zoomScaleSheetLayoutView="70" workbookViewId="0">
      <selection activeCell="C39" sqref="C39"/>
    </sheetView>
  </sheetViews>
  <sheetFormatPr baseColWidth="10" defaultRowHeight="13.2" x14ac:dyDescent="0.25"/>
  <cols>
    <col min="1" max="1" width="5.109375" customWidth="1"/>
    <col min="2" max="2" width="30" customWidth="1"/>
    <col min="3" max="3" width="14.33203125" style="3" customWidth="1"/>
    <col min="4" max="4" width="4.33203125" style="2" hidden="1" customWidth="1"/>
    <col min="5" max="5" width="12.44140625" style="4" customWidth="1"/>
    <col min="6" max="6" width="9.44140625" style="4" customWidth="1"/>
    <col min="7" max="7" width="9.109375" style="4" customWidth="1"/>
    <col min="8" max="8" width="7.109375" style="2" customWidth="1"/>
    <col min="9" max="9" width="8.88671875" style="2" customWidth="1"/>
    <col min="10" max="10" width="8.6640625" customWidth="1"/>
    <col min="11" max="11" width="7.88671875" customWidth="1"/>
    <col min="12" max="12" width="8.5546875" customWidth="1"/>
    <col min="13" max="14" width="7.109375" customWidth="1"/>
    <col min="15" max="15" width="9.109375" customWidth="1"/>
    <col min="16" max="16" width="6.88671875" customWidth="1"/>
    <col min="17" max="17" width="7" customWidth="1"/>
    <col min="18" max="18" width="6.6640625" customWidth="1"/>
    <col min="19" max="19" width="9.6640625" customWidth="1"/>
    <col min="20" max="20" width="10.44140625" customWidth="1"/>
    <col min="21" max="21" width="9.6640625" customWidth="1"/>
    <col min="22" max="22" width="7" customWidth="1"/>
    <col min="23" max="23" width="6" customWidth="1"/>
    <col min="24" max="24" width="5.88671875" customWidth="1"/>
    <col min="25" max="25" width="6" customWidth="1"/>
    <col min="26" max="26" width="5.88671875" customWidth="1"/>
    <col min="27" max="27" width="6" customWidth="1"/>
    <col min="28" max="28" width="5.33203125" customWidth="1"/>
    <col min="29" max="29" width="6.33203125" customWidth="1"/>
    <col min="30" max="30" width="5.5546875" customWidth="1"/>
    <col min="31" max="31" width="5.88671875" customWidth="1"/>
    <col min="32" max="33" width="3.109375" style="84" customWidth="1"/>
    <col min="34" max="35" width="7" style="49" customWidth="1"/>
    <col min="36" max="36" width="7" style="66" customWidth="1"/>
    <col min="37" max="38" width="7.6640625" style="49" customWidth="1"/>
    <col min="39" max="39" width="6.6640625" style="49" customWidth="1"/>
    <col min="40" max="41" width="7" style="49" customWidth="1"/>
    <col min="42" max="42" width="7.109375" style="49" customWidth="1"/>
    <col min="43" max="43" width="8.5546875" style="49" customWidth="1"/>
    <col min="44" max="44" width="7.44140625" style="49" customWidth="1"/>
    <col min="45" max="45" width="7" style="49" customWidth="1"/>
    <col min="46" max="46" width="8.44140625" style="49" customWidth="1"/>
    <col min="47" max="47" width="7" style="49" customWidth="1"/>
    <col min="48" max="48" width="5.5546875" style="35" customWidth="1"/>
  </cols>
  <sheetData>
    <row r="1" spans="1:47" ht="18" thickBot="1" x14ac:dyDescent="0.35">
      <c r="B1" s="24" t="s">
        <v>144</v>
      </c>
      <c r="E1" s="16"/>
      <c r="F1" s="16"/>
      <c r="G1" s="16"/>
      <c r="H1" s="48" t="s">
        <v>61</v>
      </c>
      <c r="I1" s="16"/>
      <c r="M1" s="16"/>
      <c r="N1" s="118" t="s">
        <v>134</v>
      </c>
      <c r="O1" s="636">
        <f>Da!C20</f>
        <v>0</v>
      </c>
      <c r="P1" s="636"/>
      <c r="Q1" s="448"/>
      <c r="S1" s="118" t="s">
        <v>3</v>
      </c>
      <c r="T1" s="25">
        <f>Da!G5</f>
        <v>0</v>
      </c>
      <c r="AF1" s="446"/>
    </row>
    <row r="2" spans="1:47" s="69" customFormat="1" ht="36" customHeight="1" thickBot="1" x14ac:dyDescent="0.35">
      <c r="B2" s="626" t="str">
        <f>Da!G8</f>
        <v>Hauptschul Abschluss</v>
      </c>
      <c r="C2" s="510" t="s">
        <v>440</v>
      </c>
      <c r="D2" s="107"/>
      <c r="E2" s="510" t="s">
        <v>441</v>
      </c>
      <c r="F2" s="507"/>
      <c r="G2" s="93"/>
      <c r="H2" s="145">
        <f>(IF($B$2=Da!$N$18,Profile!$E$2)+IF($B$2=Da!$N$19,Profile!$G$2)+IF($B$2=Da!$N$20,Profile!$I$2)+IF($B$2=Da!$N$21,Profile!$K$2)+IF($B$2=Da!$N$22,Profile!$M$2)+IF($B$2=Da!$N$23,Profile!$O$2)+IF($B$2=Da!$N$24,Profile!$Q$2)+IF($B$2=Da!$N$25,Profile!$S$2)+IF($B$2=Da!$N$26,Profile!$U$2)+IF($B$2=Da!$N$27,Profile!$W$2)+IF($B$2=Da!$N$28,Profile!$Y$2)+IF($B$2=Da!$N$295,Profile!$AA$2)+IF($B$2=Da!$N$30,Profile!$AC$2))</f>
        <v>0.75</v>
      </c>
      <c r="I2" s="454">
        <f>(IF($B$2=Da!$N$18,Profile!$E$8)+IF($B$2=Da!$N$19,Profile!$G$8)+IF($B$2=Da!$N$20,Profile!$I$8)+IF($B$2=Da!$N$21,Profile!$K$8)+IF($B$2=Da!$N$22,Profile!$M$8)+IF($B$2=Da!$N$23,Profile!$O$8)+IF($B$2=Da!$N$24,Profile!$Q$8)+IF($B$2=Da!$N$25,Profile!$S$8)+IF($B$2=Da!$N$26,Profile!$U$8)+IF($B$2=Da!$N$27,Profile!$W$8)+IF($B$2=Da!$N$28,Profile!$Y$8)+IF($B$2=Da!$N$29,Profile!$AA$8)+IF($B$2=Da!$N$30,Profile!$AC$8))</f>
        <v>0.7</v>
      </c>
      <c r="J2" s="454">
        <f>(IF($B$2=Da!$N$18,Profile!$E$10)+IF($B$2=Da!$N$19,Profile!$G$10)+IF($B$2=Da!$N$20,Profile!$I$10)+IF($B$2=Da!$N$21,Profile!$K$10)+IF($B$2=Da!$N$22,Profile!$M$10)+IF($B$2=Da!$N$23,Profile!$O$10)+IF($B$2=Da!$N$24,Profile!$Q$10)+IF($B$2=Da!$N$25,Profile!$S$10)+IF($B$2=Da!$N$26,Profile!$U$10)+IF($B$2=Da!$N$27,Profile!$W$10)+IF($B$2=Da!$N$28,Profile!$Y$10)+IF($B$2=Da!$N$29,Profile!$AA$10)+IF($B$2=Da!$N$30,Profile!$AC$10))</f>
        <v>0.83333333333333337</v>
      </c>
      <c r="K2" s="454">
        <f>(IF($B$2=Da!$N$18,Profile!$E$14)+IF($B$2=Da!$N$19,Profile!$G$14)+IF($B$2=Da!$N$20,Profile!$I$14)+IF($B$2=Da!$N$21,Profile!$K$14)+IF($B$2=Da!$N$22,Profile!$M$14)+IF($B$2=Da!$N$23,Profile!$O$14)+IF($B$2=Da!$N$24,Profile!$Q$14)+IF($B$2=Da!$N$25,Profile!$S$14)+IF($B$2=Da!$N$26,Profile!$U$14)+IF($B$2=Da!$N$27,Profile!$W$14)+IF($B$2=Da!$N$28,Profile!$Y$14)+IF($B$2=Da!$N$29,Profile!$AA$14)+IF($B$2=Da!$N$30,Profile!$AC$14))</f>
        <v>0.85</v>
      </c>
      <c r="L2" s="454">
        <f>(IF($B$2=Da!$N$18,Profile!$E$19)+IF($B$2=Da!$N$19,Profile!$G$19)+IF($B$2=Da!$N$20,Profile!$I$19)+IF($B$2=Da!$N$21,Profile!$K$19)+IF($B$2=Da!$N$22,Profile!$M$19)+IF($B$2=Da!$N$23,Profile!$O$19)+IF($B$2=Da!$N$24,Profile!$Q$19)+IF($B$2=Da!$N$25,Profile!$S$19)+IF($B$2=Da!$N$26,Profile!$U$19)+IF($B$2=Da!$N$27,Profile!$W$19)+IF($B$2=Da!$N$28,Profile!$Y$19)+IF($B$2=Da!$N$29,Profile!$AA$19)+IF($B$2=Da!$N$30,Profile!$AC$19))</f>
        <v>0.7142857142857143</v>
      </c>
      <c r="M2" s="454">
        <f>(IF($B$2=Da!$N$18,Profile!$E$22)+IF($B$2=Da!$N$19,Profile!$G$22)+IF($B$2=Da!$N$21,Profile!$I$22)+IF($B$2=Da!$N$21,Profile!$K$22)+IF($B$2=Da!$N$22,Profile!$M$22)+IF($B$2=Da!$N$23,Profile!$O$22)+IF($B$2=Da!$N$24,Profile!$Q$22)+IF($B$2=Da!$N$25,Profile!$S$22)+IF($B$2=Da!$N$26,Profile!$U$22)+IF($B$2=Da!$N$27,Profile!$W$22)+IF($B$2=Da!$N$28,Profile!$Y$22)+IF($B$2=Da!$N$29,Profile!$AA$22)+IF($B$2=Da!$N$30,Profile!$AC$22))</f>
        <v>0.66666666666666663</v>
      </c>
      <c r="N2" s="454">
        <f>(IF($B$2=Da!$N$18,Profile!$E$28)+IF($B$2=Da!$N$19,Profile!$G$28)+IF($B$2=Da!$N$20,Profile!$I$28)+IF($B$2=Da!$N$21,Profile!$K$28)+IF($B$2=Da!$N$22,Profile!$M$28)+IF($B$2=Da!$N$23,Profile!$O$28)+IF($B$2=Da!$N$24,Profile!$Q$28)+IF($B$2=Da!$N$25,Profile!$S$28)+IF($B$2=Da!$N$26,Profile!$U$28)+IF($B$2=Da!$N$27,Profile!$W$28)+IF($B$2=Da!$N$28,Profile!$Y$28)+IF($B$2=Da!$N$29,Profile!$AA$28)+IF($B$2=Da!$N$30,Profile!$AC$28))</f>
        <v>0.7142857142857143</v>
      </c>
      <c r="O2" s="456">
        <f>(IF($B$2=Da!$N$18,Profile!$E$72)+IF($B$2=Da!$N$19,Profile!$G$72)+IF($B$2=Da!$N$20,Profile!$I$72)+IF($B$2=Da!$N$21,Profile!$K$72)+IF($B$2=Da!$N$22,Profile!$M$72)+IF($B$2=Da!$N$23,Profile!$O$72)+IF($B$2=Da!$N$24,Profile!$Q$72)+IF($B$2=Da!$N$25,Profile!$S$72)+IF($B$2=Da!$N$26,Profile!$U$72)+IF($B$2=Da!$N$27,Profile!$W$72)+IF($B$2=Da!$N$28,Profile!$Y$72)+IF($B$2=Da!$N$29,Profile!$AA$72)+IF($B$2=Da!$N$30,Profile!$AC$72))</f>
        <v>0.75</v>
      </c>
      <c r="P2" s="454">
        <f>(IF($B$2=Da!$N$18,Profile!$E$31)+IF($B$2=Da!$N$19,Profile!$G$31)+IF($B$2=Da!$N$20,Profile!$I$31)+IF($B$2=Da!$N$21,Profile!$K$31)+IF($B$2=Da!$N$22,Profile!$M$31)+IF($B$2=Da!$N$23,Profile!$O$31)+IF($B$2=Da!$N$24,Profile!$Q$31)+IF($B$2=Da!$N$25,Profile!$S$31)+IF($B$2=Da!$N$26,Profile!$U$31)+IF($B$2=Da!$N$27,Profile!$W$31)+IF($B$2=Da!$N$28,Profile!$Y$31)+IF($B$2=Da!$N$29,Profile!$AA$31)+IF($B$2=Da!$N$30,Profile!$AC$31))</f>
        <v>0.66666666666666663</v>
      </c>
      <c r="Q2" s="454">
        <f>(IF($B$2=Da!$N$18,Profile!$E$36)+IF($B$2=Da!$N$19,Profile!$G$36)+IF($B$2=Da!$N$20,Profile!$I$36)+IF($B$2=Da!$N$21,Profile!$K$36)+IF($B$2=Da!$N$22,Profile!$M$36)+IF($B$2=Da!$N$23,Profile!$O$36)+IF($B$2=Da!$N$24,Profile!$Q$36)+IF($B$2=Da!$N$25,Profile!$S$36)+IF($B$2=Da!$N$26,Profile!$U$36)+IF($B$2=Da!$N$27,Profile!$W$36)+IF($B$2=Da!$N$28,Profile!$Y$36)+IF($B$2=Da!$N$29,Profile!$AA$36)+IF($B$2=Da!$N$30,Profile!$AC$36))</f>
        <v>0.6428571428571429</v>
      </c>
      <c r="R2" s="454">
        <f>(IF($B$2=Da!$N$18,Profile!$E$39)+IF($B$2=Da!$N$19,Profile!$G$39)+IF($B$2=Da!$N$20,Profile!$I$39)+IF($B$2=Da!$N$21,Profile!$K$39)+IF($B$2=Da!$N$22,Profile!$M$39)+IF($B$2=Da!$N$23,Profile!$O$39)+IF($B$2=Da!$N$24,Profile!$Q$39)+IF($B$2=Da!$N$25,Profile!$S$39)+IF($B$2=Da!$N$26,Profile!$U$39)+IF($B$2=Da!$N$27,Profile!$W$39)+IF($B$2=Da!$N$28,Profile!$Y$39)+IF($B$2=Da!$N$29,Profile!$AA$39)+IF($B$2=Da!$N$30,Profile!$AC$39))</f>
        <v>0.6428571428571429</v>
      </c>
      <c r="S2" s="454">
        <f>(IF($B$2=Da!$N$18,Profile!$E$43)+IF($B$2=Da!$N$19,Profile!$G$43)+IF($B$2=Da!$N$20,Profile!$I$43)+IF($B$2=Da!$N$21,Profile!$K$43)+IF($B$2=Da!$N$22,Profile!$M$43)+IF($B$2=Da!$N$23,Profile!$O$43)+IF($B$2=Da!$N$24,Profile!$Q$43)+IF($B$2=Da!$N$25,Profile!$S$43)+IF($B$2=Da!$N$26,Profile!$U$43)+IF($B$2=Da!$N$27,Profile!$W$43)+IF($B$2=Da!$N$28,Profile!$Y$43)+IF($B$2=Da!$N$29,Profile!$AA$43)+IF($B$2=Da!$N$30,Profile!$AC$43))</f>
        <v>0.75</v>
      </c>
      <c r="T2" s="454">
        <f>(IF($B$2=Da!$N$18,Profile!$E$49)+IF($B$2=Da!$N$19,Profile!$G$49)+IF($B$2=Da!$N$20,Profile!$I$49)+IF($B$2=Da!$N$21,Profile!$K$49)+IF($B$2=Da!$N$22,Profile!$M$49)+IF($B$2=Da!$N$23,Profile!$O$49)+IF($B$2=Da!$N$24,Profile!$Q$49)+IF($B$2=Da!$N$25,Profile!$S$49)+IF($B$2=Da!$N$26,Profile!$U$49)+IF($B$2=Da!$N$27,Profile!$W$49)+IF($B$2=Da!$N$28,Profile!$Y$49)+IF($B$2=Da!$N$29,Profile!$AA$49)+IF($B$2=Da!$N$30,Profile!$AC$49))</f>
        <v>0.6</v>
      </c>
      <c r="U2" s="455">
        <f>(IF($B$2=Da!$N$18,Profile!$E$53)+IF($B$2=Da!$N$19,Profile!$G$53)+IF($B$2=Da!$N$20,Profile!$I$53)+IF($B$2=Da!$N$21,Profile!$K$53)+IF($B$2=Da!$N$22,Profile!$M$53)+IF($B$2=Da!$N$234,Profile!$O$53)+IF($B$2=Da!$N$24,Profile!$Q$53)+IF($B$2=Da!$N$25,Profile!$S$53)+IF($B$2=Da!$N$26,Profile!$U$53)+IF($B$2=Da!$N$27,Profile!$W$53)+IF($B$2=Da!$N$28,Profile!$Y$53)+IF($B$2=Da!$N$29,Profile!$AA$53)+IF($B$2=Da!$N$30,Profile!$AC$53))</f>
        <v>0.75</v>
      </c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447"/>
      <c r="AG2" s="94"/>
      <c r="AH2" s="95"/>
      <c r="AI2" s="95"/>
      <c r="AJ2" s="96"/>
      <c r="AK2" s="95"/>
      <c r="AL2" s="95"/>
      <c r="AM2" s="95"/>
      <c r="AN2" s="95"/>
      <c r="AO2" s="95"/>
      <c r="AP2" s="95"/>
      <c r="AQ2" s="95"/>
      <c r="AR2" s="95"/>
      <c r="AS2" s="95"/>
      <c r="AT2" s="95"/>
      <c r="AU2" s="95"/>
    </row>
    <row r="3" spans="1:47" s="69" customFormat="1" ht="16.649999999999999" customHeight="1" thickBot="1" x14ac:dyDescent="0.35">
      <c r="B3" s="627"/>
      <c r="C3" s="509">
        <f>(IF($B$2=Da!$N$18,Profile!$E$70)+IF($B$2=Da!$N$19,Profile!$G$70)+IF($B$2=Da!$N$20,Profile!$I$70)+IF($B$2=Da!$N$21,Profile!$K$70)+IF($B$2=Da!$N$22,Profile!$M$70)+IF($B$2=Da!$N$23,Profile!$O$70)+IF($B$2=Da!$N$24,Profile!$Q$70)+IF($B$2=Da!$N$25,Profile!$S$70)+IF($B$2=Da!$N$26,Profile!$U$70)+IF($B$2=Da!$N$27,Profile!$W$70)+IF($B$2=Da!$N$28,Profile!$Y$70)+IF($B$2=Da!$N$295,Profile!$AA$70)+IF($B$2=Da!$N$30,Profile!$AC$70))</f>
        <v>0.71721311475409832</v>
      </c>
      <c r="D3" s="511"/>
      <c r="E3" s="509">
        <f>(IF($B$2=Da!$N$18,Profile!$E$72)+IF($B$2=Da!$N$19,Profile!$G$72)+IF($B$2=Da!$N$20,Profile!$I$72)+IF($B$2=Da!$N$21,Profile!$K$72)+IF($B$2=Da!$N$22,Profile!$M$72)+IF($B$2=Da!$N$23,Profile!$O$72)+IF($B$2=Da!$N$24,Profile!$Q$72)+IF($B$2=Da!$N$25,Profile!$S$72)+IF($B$2=Da!$N$26,Profile!$U$72)+IF($B$2=Da!$N$27,Profile!$W$72)+IF($B$2=Da!$N$28,Profile!$Y$72)+IF($B$2=Da!$N$295,Profile!$AA$72)+IF($B$2=Da!$N$30,Profile!$AC$72))</f>
        <v>0.75</v>
      </c>
      <c r="F3" s="634" t="s">
        <v>437</v>
      </c>
      <c r="G3" s="635"/>
      <c r="H3" s="628" t="str">
        <f>Profile!B57</f>
        <v>Grundrechnen 1</v>
      </c>
      <c r="I3" s="628" t="str">
        <f>Profile!B58</f>
        <v>1 x 1</v>
      </c>
      <c r="J3" s="632" t="str">
        <f>Profile!B59</f>
        <v>Zahlenschreibweise</v>
      </c>
      <c r="K3" s="628" t="str">
        <f>Profile!B60</f>
        <v>Stellenwertsystem</v>
      </c>
      <c r="L3" s="628" t="str">
        <f>Profile!B61</f>
        <v>Brüche</v>
      </c>
      <c r="M3" s="628" t="str">
        <f>Profile!B62</f>
        <v>Grundrechnen 2</v>
      </c>
      <c r="N3" s="630" t="str">
        <f>Profile!B63</f>
        <v>Überschlagen</v>
      </c>
      <c r="O3" s="637" t="s">
        <v>415</v>
      </c>
      <c r="P3" s="628" t="str">
        <f>Profile!B64</f>
        <v>Maße</v>
      </c>
      <c r="Q3" s="639" t="str">
        <f>Profile!B65</f>
        <v>Dreisatz</v>
      </c>
      <c r="R3" s="639" t="str">
        <f>Profile!B66</f>
        <v>Prozente</v>
      </c>
      <c r="S3" s="639" t="str">
        <f>Profile!B67</f>
        <v>Geometrie 1 + 2</v>
      </c>
      <c r="T3" s="639" t="str">
        <f>Profile!B68</f>
        <v>räuml. Vorstellung 1 + 2</v>
      </c>
      <c r="U3" s="639" t="str">
        <f>Profile!B69</f>
        <v>Diagramme</v>
      </c>
      <c r="V3" s="181"/>
      <c r="W3" s="181"/>
      <c r="X3" s="181"/>
      <c r="Y3" s="181"/>
      <c r="Z3" s="181"/>
      <c r="AA3" s="181"/>
      <c r="AB3" s="181"/>
      <c r="AC3" s="181"/>
      <c r="AD3" s="181"/>
      <c r="AE3" s="181"/>
      <c r="AF3" s="447"/>
      <c r="AG3" s="94"/>
      <c r="AH3" s="95"/>
      <c r="AI3" s="95"/>
      <c r="AJ3" s="96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</row>
    <row r="4" spans="1:47" s="69" customFormat="1" ht="30.75" customHeight="1" thickBot="1" x14ac:dyDescent="0.35">
      <c r="B4" s="144" t="s">
        <v>47</v>
      </c>
      <c r="C4" s="109" t="s">
        <v>56</v>
      </c>
      <c r="D4" s="108"/>
      <c r="E4" s="506" t="s">
        <v>416</v>
      </c>
      <c r="F4" s="508" t="s">
        <v>438</v>
      </c>
      <c r="G4" s="505" t="s">
        <v>439</v>
      </c>
      <c r="H4" s="629"/>
      <c r="I4" s="629"/>
      <c r="J4" s="633"/>
      <c r="K4" s="629"/>
      <c r="L4" s="629"/>
      <c r="M4" s="629"/>
      <c r="N4" s="631"/>
      <c r="O4" s="638"/>
      <c r="P4" s="629"/>
      <c r="Q4" s="629"/>
      <c r="R4" s="629"/>
      <c r="S4" s="629"/>
      <c r="T4" s="629"/>
      <c r="U4" s="629"/>
      <c r="V4" s="181"/>
      <c r="W4" s="181"/>
      <c r="X4" s="181"/>
      <c r="Y4" s="181"/>
      <c r="Z4" s="181"/>
      <c r="AA4" s="181"/>
      <c r="AB4" s="181"/>
      <c r="AC4" s="181"/>
      <c r="AD4" s="181"/>
      <c r="AE4" s="181"/>
      <c r="AF4" s="447"/>
      <c r="AG4" s="94"/>
      <c r="AH4" s="95"/>
      <c r="AI4" s="95"/>
      <c r="AJ4" s="96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</row>
    <row r="5" spans="1:47" s="69" customFormat="1" ht="16.649999999999999" customHeight="1" x14ac:dyDescent="0.3">
      <c r="A5" s="116" t="s">
        <v>102</v>
      </c>
      <c r="B5" s="98">
        <f>Werte1!B4</f>
        <v>0</v>
      </c>
      <c r="C5" s="99">
        <f>'S1'!$E$103</f>
        <v>0</v>
      </c>
      <c r="D5" s="100" t="str">
        <f t="shared" ref="D5:D36" si="0">IF(C5&lt;($C$3-($C$3*$C$39)),"FB","")</f>
        <v>FB</v>
      </c>
      <c r="E5" s="112">
        <f>Da!G22</f>
        <v>0</v>
      </c>
      <c r="F5" s="112">
        <f>Da!I22</f>
        <v>0</v>
      </c>
      <c r="G5" s="112">
        <f>Da!J22</f>
        <v>0</v>
      </c>
      <c r="H5" s="103">
        <f>'S1'!$E$90</f>
        <v>0</v>
      </c>
      <c r="I5" s="103">
        <f>'S1'!$E$91</f>
        <v>0</v>
      </c>
      <c r="J5" s="103">
        <f>'S1'!$E$92</f>
        <v>0</v>
      </c>
      <c r="K5" s="103">
        <f>'S1'!$E$93</f>
        <v>0</v>
      </c>
      <c r="L5" s="103">
        <f>'S1'!$E$94</f>
        <v>0</v>
      </c>
      <c r="M5" s="103">
        <f>'S1'!$E$95</f>
        <v>0</v>
      </c>
      <c r="N5" s="103">
        <f>'S1'!$E$96</f>
        <v>0</v>
      </c>
      <c r="O5" s="457">
        <f>'S1'!$E$105</f>
        <v>0</v>
      </c>
      <c r="P5" s="103">
        <f>'S1'!$E$97</f>
        <v>0</v>
      </c>
      <c r="Q5" s="103">
        <f>'S1'!$E$98</f>
        <v>0</v>
      </c>
      <c r="R5" s="103">
        <f>'S1'!$E$99</f>
        <v>0</v>
      </c>
      <c r="S5" s="103">
        <f>'S1'!$E$100</f>
        <v>0</v>
      </c>
      <c r="T5" s="103">
        <f>'S1'!$E$101</f>
        <v>0</v>
      </c>
      <c r="U5" s="103">
        <f>'S1'!$E$102</f>
        <v>0</v>
      </c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447" t="str">
        <f t="shared" ref="AF5:AF36" si="1">IF(B5=0,"S","")</f>
        <v>S</v>
      </c>
      <c r="AG5" s="110" t="str">
        <f t="shared" ref="AG5:AG36" si="2">IF(C5&lt;($C$3-($C$3*$C$39)),"FB","")</f>
        <v>FB</v>
      </c>
      <c r="AH5" s="101">
        <f t="shared" ref="AH5:AI36" si="3">IF($D5="FB",H5,"")</f>
        <v>0</v>
      </c>
      <c r="AI5" s="101">
        <f t="shared" si="3"/>
        <v>0</v>
      </c>
      <c r="AJ5" s="101">
        <f t="shared" ref="AJ5:AJ36" si="4">IF($D5="FB",J5,"")</f>
        <v>0</v>
      </c>
      <c r="AK5" s="101">
        <f t="shared" ref="AK5:AL36" si="5">IF($D5="FB",K5,"")</f>
        <v>0</v>
      </c>
      <c r="AL5" s="101">
        <f t="shared" si="5"/>
        <v>0</v>
      </c>
      <c r="AM5" s="101">
        <f t="shared" ref="AM5:AM36" si="6">IF($D5="FB",M5,"")</f>
        <v>0</v>
      </c>
      <c r="AN5" s="101">
        <f t="shared" ref="AN5:AO36" si="7">IF($D5="FB",N5,"")</f>
        <v>0</v>
      </c>
      <c r="AO5" s="101">
        <f t="shared" si="7"/>
        <v>0</v>
      </c>
      <c r="AP5" s="101">
        <f t="shared" ref="AP5:AP36" si="8">IF($D5="FB",P5,"")</f>
        <v>0</v>
      </c>
      <c r="AQ5" s="101">
        <f t="shared" ref="AQ5:AQ36" si="9">IF($D5="FB",Q5,"")</f>
        <v>0</v>
      </c>
      <c r="AR5" s="101">
        <f t="shared" ref="AR5:AR36" si="10">IF($D5="FB",R5,"")</f>
        <v>0</v>
      </c>
      <c r="AS5" s="101">
        <f t="shared" ref="AS5:AS36" si="11">IF($D5="FB",S5,"")</f>
        <v>0</v>
      </c>
      <c r="AT5" s="101">
        <f t="shared" ref="AT5:AT36" si="12">IF($D5="FB",T5,"")</f>
        <v>0</v>
      </c>
      <c r="AU5" s="101">
        <f t="shared" ref="AU5:AU36" si="13">IF($D5="FB",U5,"")</f>
        <v>0</v>
      </c>
    </row>
    <row r="6" spans="1:47" s="69" customFormat="1" ht="16.649999999999999" customHeight="1" x14ac:dyDescent="0.3">
      <c r="A6" s="116" t="s">
        <v>103</v>
      </c>
      <c r="B6" s="98">
        <f>Werte1!B5</f>
        <v>0</v>
      </c>
      <c r="C6" s="99">
        <f>'S2'!$E$103</f>
        <v>0</v>
      </c>
      <c r="D6" s="100" t="str">
        <f t="shared" si="0"/>
        <v>FB</v>
      </c>
      <c r="E6" s="104">
        <f>Da!G23</f>
        <v>0</v>
      </c>
      <c r="F6" s="112">
        <f>Da!I23</f>
        <v>0</v>
      </c>
      <c r="G6" s="112">
        <f>Da!J23</f>
        <v>0</v>
      </c>
      <c r="H6" s="103">
        <f>'S2'!$E$90</f>
        <v>0</v>
      </c>
      <c r="I6" s="103">
        <f>'S2'!$E$91</f>
        <v>0</v>
      </c>
      <c r="J6" s="103">
        <f>'S2'!$E$92</f>
        <v>0</v>
      </c>
      <c r="K6" s="103">
        <f>'S2'!$E$93</f>
        <v>0</v>
      </c>
      <c r="L6" s="103">
        <f>'S2'!$E$94</f>
        <v>0</v>
      </c>
      <c r="M6" s="103">
        <f>'S2'!$E$95</f>
        <v>0</v>
      </c>
      <c r="N6" s="103">
        <f>'S2'!$E$96</f>
        <v>0</v>
      </c>
      <c r="O6" s="457">
        <f>'S2'!$E$105</f>
        <v>0</v>
      </c>
      <c r="P6" s="103">
        <f>'S2'!$E$97</f>
        <v>0</v>
      </c>
      <c r="Q6" s="103">
        <f>'S2'!$E$98</f>
        <v>0</v>
      </c>
      <c r="R6" s="103">
        <f>'S2'!$E$99</f>
        <v>0</v>
      </c>
      <c r="S6" s="103">
        <f>'S2'!$E$100</f>
        <v>0</v>
      </c>
      <c r="T6" s="103">
        <f>'S2'!$E$101</f>
        <v>0</v>
      </c>
      <c r="U6" s="103">
        <f>'S2'!$E$102</f>
        <v>0</v>
      </c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447" t="str">
        <f t="shared" si="1"/>
        <v>S</v>
      </c>
      <c r="AG6" s="110" t="str">
        <f t="shared" si="2"/>
        <v>FB</v>
      </c>
      <c r="AH6" s="101">
        <f t="shared" si="3"/>
        <v>0</v>
      </c>
      <c r="AI6" s="101">
        <f t="shared" si="3"/>
        <v>0</v>
      </c>
      <c r="AJ6" s="101">
        <f t="shared" si="4"/>
        <v>0</v>
      </c>
      <c r="AK6" s="101">
        <f t="shared" si="5"/>
        <v>0</v>
      </c>
      <c r="AL6" s="101">
        <f t="shared" si="5"/>
        <v>0</v>
      </c>
      <c r="AM6" s="101">
        <f t="shared" si="6"/>
        <v>0</v>
      </c>
      <c r="AN6" s="101">
        <f t="shared" si="7"/>
        <v>0</v>
      </c>
      <c r="AO6" s="101">
        <f t="shared" si="7"/>
        <v>0</v>
      </c>
      <c r="AP6" s="101">
        <f t="shared" si="8"/>
        <v>0</v>
      </c>
      <c r="AQ6" s="101">
        <f t="shared" si="9"/>
        <v>0</v>
      </c>
      <c r="AR6" s="101">
        <f t="shared" si="10"/>
        <v>0</v>
      </c>
      <c r="AS6" s="101">
        <f t="shared" si="11"/>
        <v>0</v>
      </c>
      <c r="AT6" s="101">
        <f t="shared" si="12"/>
        <v>0</v>
      </c>
      <c r="AU6" s="101">
        <f t="shared" si="13"/>
        <v>0</v>
      </c>
    </row>
    <row r="7" spans="1:47" s="69" customFormat="1" ht="16.649999999999999" customHeight="1" x14ac:dyDescent="0.3">
      <c r="A7" s="116" t="s">
        <v>104</v>
      </c>
      <c r="B7" s="98">
        <f>Werte1!B6</f>
        <v>0</v>
      </c>
      <c r="C7" s="99">
        <f>'S3'!$E$103</f>
        <v>0</v>
      </c>
      <c r="D7" s="100" t="str">
        <f t="shared" si="0"/>
        <v>FB</v>
      </c>
      <c r="E7" s="104">
        <f>Da!G24</f>
        <v>0</v>
      </c>
      <c r="F7" s="112">
        <f>Da!I24</f>
        <v>0</v>
      </c>
      <c r="G7" s="112">
        <f>Da!J24</f>
        <v>0</v>
      </c>
      <c r="H7" s="103">
        <f>'S3'!$E$90</f>
        <v>0</v>
      </c>
      <c r="I7" s="103">
        <f>'S3'!$E$91</f>
        <v>0</v>
      </c>
      <c r="J7" s="103">
        <f>'S3'!$E$92</f>
        <v>0</v>
      </c>
      <c r="K7" s="103">
        <f>'S3'!$E$93</f>
        <v>0</v>
      </c>
      <c r="L7" s="103">
        <f>'S3'!$E$94</f>
        <v>0</v>
      </c>
      <c r="M7" s="103">
        <f>'S3'!$E$95</f>
        <v>0</v>
      </c>
      <c r="N7" s="103">
        <f>'S3'!$E$96</f>
        <v>0</v>
      </c>
      <c r="O7" s="457">
        <f>'S3'!$E$105</f>
        <v>0</v>
      </c>
      <c r="P7" s="103">
        <f>'S3'!$E$97</f>
        <v>0</v>
      </c>
      <c r="Q7" s="103">
        <f>'S3'!$E$98</f>
        <v>0</v>
      </c>
      <c r="R7" s="103">
        <f>'S3'!$E$99</f>
        <v>0</v>
      </c>
      <c r="S7" s="103">
        <f>'S3'!$E$100</f>
        <v>0</v>
      </c>
      <c r="T7" s="103">
        <f>'S3'!$E$101</f>
        <v>0</v>
      </c>
      <c r="U7" s="103">
        <f>'S3'!$E$102</f>
        <v>0</v>
      </c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447" t="str">
        <f t="shared" si="1"/>
        <v>S</v>
      </c>
      <c r="AG7" s="110" t="str">
        <f t="shared" si="2"/>
        <v>FB</v>
      </c>
      <c r="AH7" s="101">
        <f t="shared" si="3"/>
        <v>0</v>
      </c>
      <c r="AI7" s="101">
        <f t="shared" si="3"/>
        <v>0</v>
      </c>
      <c r="AJ7" s="101">
        <f t="shared" si="4"/>
        <v>0</v>
      </c>
      <c r="AK7" s="101">
        <f t="shared" si="5"/>
        <v>0</v>
      </c>
      <c r="AL7" s="101">
        <f t="shared" si="5"/>
        <v>0</v>
      </c>
      <c r="AM7" s="101">
        <f t="shared" si="6"/>
        <v>0</v>
      </c>
      <c r="AN7" s="101">
        <f t="shared" si="7"/>
        <v>0</v>
      </c>
      <c r="AO7" s="101">
        <f t="shared" si="7"/>
        <v>0</v>
      </c>
      <c r="AP7" s="101">
        <f t="shared" si="8"/>
        <v>0</v>
      </c>
      <c r="AQ7" s="101">
        <f t="shared" si="9"/>
        <v>0</v>
      </c>
      <c r="AR7" s="101">
        <f t="shared" si="10"/>
        <v>0</v>
      </c>
      <c r="AS7" s="101">
        <f t="shared" si="11"/>
        <v>0</v>
      </c>
      <c r="AT7" s="101">
        <f t="shared" si="12"/>
        <v>0</v>
      </c>
      <c r="AU7" s="101">
        <f t="shared" si="13"/>
        <v>0</v>
      </c>
    </row>
    <row r="8" spans="1:47" s="69" customFormat="1" ht="16.649999999999999" customHeight="1" x14ac:dyDescent="0.3">
      <c r="A8" s="116" t="s">
        <v>105</v>
      </c>
      <c r="B8" s="98">
        <f>Werte1!B7</f>
        <v>0</v>
      </c>
      <c r="C8" s="99">
        <f>'S4'!$E$103</f>
        <v>0</v>
      </c>
      <c r="D8" s="100" t="str">
        <f t="shared" si="0"/>
        <v>FB</v>
      </c>
      <c r="E8" s="104">
        <f>Da!G25</f>
        <v>0</v>
      </c>
      <c r="F8" s="112">
        <f>Da!I25</f>
        <v>0</v>
      </c>
      <c r="G8" s="112">
        <f>Da!J25</f>
        <v>0</v>
      </c>
      <c r="H8" s="103">
        <f>'S4'!$E$90</f>
        <v>0</v>
      </c>
      <c r="I8" s="103">
        <f>'S4'!$E$91</f>
        <v>0</v>
      </c>
      <c r="J8" s="103">
        <f>'S4'!$E$92</f>
        <v>0</v>
      </c>
      <c r="K8" s="103">
        <f>'S4'!$E$93</f>
        <v>0</v>
      </c>
      <c r="L8" s="103">
        <f>'S4'!$E$94</f>
        <v>0</v>
      </c>
      <c r="M8" s="103">
        <f>'S4'!$E$95</f>
        <v>0</v>
      </c>
      <c r="N8" s="103">
        <f>'S4'!$E$96</f>
        <v>0</v>
      </c>
      <c r="O8" s="457">
        <f>'S4'!$E$105</f>
        <v>0</v>
      </c>
      <c r="P8" s="103">
        <f>'S4'!$E$97</f>
        <v>0</v>
      </c>
      <c r="Q8" s="103">
        <f>'S4'!$E$98</f>
        <v>0</v>
      </c>
      <c r="R8" s="103">
        <f>'S4'!$E$99</f>
        <v>0</v>
      </c>
      <c r="S8" s="103">
        <f>'S4'!$E$100</f>
        <v>0</v>
      </c>
      <c r="T8" s="103">
        <f>'S4'!$E$101</f>
        <v>0</v>
      </c>
      <c r="U8" s="103">
        <f>'S4'!$E$102</f>
        <v>0</v>
      </c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447" t="str">
        <f t="shared" si="1"/>
        <v>S</v>
      </c>
      <c r="AG8" s="110" t="str">
        <f t="shared" si="2"/>
        <v>FB</v>
      </c>
      <c r="AH8" s="101">
        <f t="shared" si="3"/>
        <v>0</v>
      </c>
      <c r="AI8" s="101">
        <f t="shared" si="3"/>
        <v>0</v>
      </c>
      <c r="AJ8" s="101">
        <f t="shared" si="4"/>
        <v>0</v>
      </c>
      <c r="AK8" s="101">
        <f t="shared" si="5"/>
        <v>0</v>
      </c>
      <c r="AL8" s="101">
        <f t="shared" si="5"/>
        <v>0</v>
      </c>
      <c r="AM8" s="101">
        <f t="shared" si="6"/>
        <v>0</v>
      </c>
      <c r="AN8" s="101">
        <f t="shared" si="7"/>
        <v>0</v>
      </c>
      <c r="AO8" s="101">
        <f t="shared" si="7"/>
        <v>0</v>
      </c>
      <c r="AP8" s="101">
        <f t="shared" si="8"/>
        <v>0</v>
      </c>
      <c r="AQ8" s="101">
        <f t="shared" si="9"/>
        <v>0</v>
      </c>
      <c r="AR8" s="101">
        <f t="shared" si="10"/>
        <v>0</v>
      </c>
      <c r="AS8" s="101">
        <f t="shared" si="11"/>
        <v>0</v>
      </c>
      <c r="AT8" s="101">
        <f t="shared" si="12"/>
        <v>0</v>
      </c>
      <c r="AU8" s="101">
        <f t="shared" si="13"/>
        <v>0</v>
      </c>
    </row>
    <row r="9" spans="1:47" s="69" customFormat="1" ht="16.649999999999999" customHeight="1" x14ac:dyDescent="0.3">
      <c r="A9" s="116" t="s">
        <v>106</v>
      </c>
      <c r="B9" s="98">
        <f>Werte1!B8</f>
        <v>0</v>
      </c>
      <c r="C9" s="99">
        <f>'S5'!$E$103</f>
        <v>0</v>
      </c>
      <c r="D9" s="100" t="str">
        <f t="shared" si="0"/>
        <v>FB</v>
      </c>
      <c r="E9" s="104">
        <f>Da!G26</f>
        <v>0</v>
      </c>
      <c r="F9" s="112">
        <f>Da!I26</f>
        <v>0</v>
      </c>
      <c r="G9" s="112">
        <f>Da!J26</f>
        <v>0</v>
      </c>
      <c r="H9" s="103">
        <f>'S5'!$E$90</f>
        <v>0</v>
      </c>
      <c r="I9" s="103">
        <f>'S5'!$E$91</f>
        <v>0</v>
      </c>
      <c r="J9" s="103">
        <f>'S5'!$E$92</f>
        <v>0</v>
      </c>
      <c r="K9" s="103">
        <f>'S5'!$E$93</f>
        <v>0</v>
      </c>
      <c r="L9" s="103">
        <f>'S5'!$E$94</f>
        <v>0</v>
      </c>
      <c r="M9" s="103">
        <f>'S5'!$E$95</f>
        <v>0</v>
      </c>
      <c r="N9" s="103">
        <f>'S5'!$E$96</f>
        <v>0</v>
      </c>
      <c r="O9" s="457">
        <f>'S5'!$E$105</f>
        <v>0</v>
      </c>
      <c r="P9" s="103">
        <f>'S5'!$E$97</f>
        <v>0</v>
      </c>
      <c r="Q9" s="103">
        <f>'S5'!$E$98</f>
        <v>0</v>
      </c>
      <c r="R9" s="103">
        <f>'S5'!$E$99</f>
        <v>0</v>
      </c>
      <c r="S9" s="103">
        <f>'S5'!$E$100</f>
        <v>0</v>
      </c>
      <c r="T9" s="103">
        <f>'S5'!$E$101</f>
        <v>0</v>
      </c>
      <c r="U9" s="103">
        <f>'S5'!$E$102</f>
        <v>0</v>
      </c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447" t="str">
        <f t="shared" si="1"/>
        <v>S</v>
      </c>
      <c r="AG9" s="110" t="str">
        <f t="shared" si="2"/>
        <v>FB</v>
      </c>
      <c r="AH9" s="101">
        <f t="shared" si="3"/>
        <v>0</v>
      </c>
      <c r="AI9" s="101">
        <f t="shared" si="3"/>
        <v>0</v>
      </c>
      <c r="AJ9" s="101">
        <f t="shared" si="4"/>
        <v>0</v>
      </c>
      <c r="AK9" s="101">
        <f t="shared" si="5"/>
        <v>0</v>
      </c>
      <c r="AL9" s="101">
        <f t="shared" si="5"/>
        <v>0</v>
      </c>
      <c r="AM9" s="101">
        <f t="shared" si="6"/>
        <v>0</v>
      </c>
      <c r="AN9" s="101">
        <f t="shared" si="7"/>
        <v>0</v>
      </c>
      <c r="AO9" s="101">
        <f t="shared" si="7"/>
        <v>0</v>
      </c>
      <c r="AP9" s="101">
        <f t="shared" si="8"/>
        <v>0</v>
      </c>
      <c r="AQ9" s="101">
        <f t="shared" si="9"/>
        <v>0</v>
      </c>
      <c r="AR9" s="101">
        <f t="shared" si="10"/>
        <v>0</v>
      </c>
      <c r="AS9" s="101">
        <f t="shared" si="11"/>
        <v>0</v>
      </c>
      <c r="AT9" s="101">
        <f t="shared" si="12"/>
        <v>0</v>
      </c>
      <c r="AU9" s="101">
        <f t="shared" si="13"/>
        <v>0</v>
      </c>
    </row>
    <row r="10" spans="1:47" s="69" customFormat="1" ht="16.649999999999999" customHeight="1" x14ac:dyDescent="0.3">
      <c r="A10" s="116" t="s">
        <v>107</v>
      </c>
      <c r="B10" s="98">
        <f>Werte1!B9</f>
        <v>0</v>
      </c>
      <c r="C10" s="99">
        <f>'S6'!$E$103</f>
        <v>0</v>
      </c>
      <c r="D10" s="100" t="str">
        <f t="shared" si="0"/>
        <v>FB</v>
      </c>
      <c r="E10" s="104">
        <f>Da!G27</f>
        <v>0</v>
      </c>
      <c r="F10" s="112">
        <f>Da!I27</f>
        <v>0</v>
      </c>
      <c r="G10" s="112">
        <f>Da!J27</f>
        <v>0</v>
      </c>
      <c r="H10" s="103">
        <f>'S6'!$E$90</f>
        <v>0</v>
      </c>
      <c r="I10" s="103">
        <f>'S6'!$E$91</f>
        <v>0</v>
      </c>
      <c r="J10" s="103">
        <f>'S6'!$E$92</f>
        <v>0</v>
      </c>
      <c r="K10" s="103">
        <f>'S6'!$E$93</f>
        <v>0</v>
      </c>
      <c r="L10" s="103">
        <f>'S6'!$E$94</f>
        <v>0</v>
      </c>
      <c r="M10" s="103">
        <f>'S6'!$E$95</f>
        <v>0</v>
      </c>
      <c r="N10" s="103">
        <f>'S6'!$E$96</f>
        <v>0</v>
      </c>
      <c r="O10" s="457">
        <f>'S6'!$E$105</f>
        <v>0</v>
      </c>
      <c r="P10" s="103">
        <f>'S6'!$E$97</f>
        <v>0</v>
      </c>
      <c r="Q10" s="103">
        <f>'S6'!$E$98</f>
        <v>0</v>
      </c>
      <c r="R10" s="103">
        <f>'S6'!$E$99</f>
        <v>0</v>
      </c>
      <c r="S10" s="103">
        <f>'S6'!$E$100</f>
        <v>0</v>
      </c>
      <c r="T10" s="103">
        <f>'S6'!$E$101</f>
        <v>0</v>
      </c>
      <c r="U10" s="103">
        <f>'S6'!$E$102</f>
        <v>0</v>
      </c>
      <c r="V10" s="182"/>
      <c r="W10" s="182"/>
      <c r="X10" s="182"/>
      <c r="Y10" s="182"/>
      <c r="Z10" s="182"/>
      <c r="AA10" s="182"/>
      <c r="AB10" s="182"/>
      <c r="AC10" s="182"/>
      <c r="AD10" s="182"/>
      <c r="AE10" s="182"/>
      <c r="AF10" s="447" t="str">
        <f t="shared" si="1"/>
        <v>S</v>
      </c>
      <c r="AG10" s="110" t="str">
        <f t="shared" si="2"/>
        <v>FB</v>
      </c>
      <c r="AH10" s="101">
        <f t="shared" si="3"/>
        <v>0</v>
      </c>
      <c r="AI10" s="101">
        <f t="shared" si="3"/>
        <v>0</v>
      </c>
      <c r="AJ10" s="101">
        <f t="shared" si="4"/>
        <v>0</v>
      </c>
      <c r="AK10" s="101">
        <f t="shared" si="5"/>
        <v>0</v>
      </c>
      <c r="AL10" s="101">
        <f t="shared" si="5"/>
        <v>0</v>
      </c>
      <c r="AM10" s="101">
        <f t="shared" si="6"/>
        <v>0</v>
      </c>
      <c r="AN10" s="101">
        <f t="shared" si="7"/>
        <v>0</v>
      </c>
      <c r="AO10" s="101">
        <f t="shared" si="7"/>
        <v>0</v>
      </c>
      <c r="AP10" s="101">
        <f t="shared" si="8"/>
        <v>0</v>
      </c>
      <c r="AQ10" s="101">
        <f t="shared" si="9"/>
        <v>0</v>
      </c>
      <c r="AR10" s="101">
        <f t="shared" si="10"/>
        <v>0</v>
      </c>
      <c r="AS10" s="101">
        <f t="shared" si="11"/>
        <v>0</v>
      </c>
      <c r="AT10" s="101">
        <f>IF($D10="FB",T300,"")</f>
        <v>0</v>
      </c>
      <c r="AU10" s="101">
        <f t="shared" si="13"/>
        <v>0</v>
      </c>
    </row>
    <row r="11" spans="1:47" s="69" customFormat="1" ht="16.649999999999999" customHeight="1" x14ac:dyDescent="0.3">
      <c r="A11" s="116" t="s">
        <v>108</v>
      </c>
      <c r="B11" s="98">
        <f>Werte1!B10</f>
        <v>0</v>
      </c>
      <c r="C11" s="99">
        <f>'S7'!$E$103</f>
        <v>0</v>
      </c>
      <c r="D11" s="100" t="str">
        <f t="shared" si="0"/>
        <v>FB</v>
      </c>
      <c r="E11" s="104">
        <f>Da!G28</f>
        <v>0</v>
      </c>
      <c r="F11" s="112">
        <f>Da!I28</f>
        <v>0</v>
      </c>
      <c r="G11" s="112">
        <f>Da!J28</f>
        <v>0</v>
      </c>
      <c r="H11" s="103">
        <f>'S7'!$E$90</f>
        <v>0</v>
      </c>
      <c r="I11" s="103">
        <f>'S7'!$E$91</f>
        <v>0</v>
      </c>
      <c r="J11" s="103">
        <f>'S7'!$E$92</f>
        <v>0</v>
      </c>
      <c r="K11" s="103">
        <f>'S7'!$E$93</f>
        <v>0</v>
      </c>
      <c r="L11" s="103">
        <f>'S7'!$E$94</f>
        <v>0</v>
      </c>
      <c r="M11" s="103">
        <f>'S7'!$E$95</f>
        <v>0</v>
      </c>
      <c r="N11" s="103">
        <f>'S7'!$E$96</f>
        <v>0</v>
      </c>
      <c r="O11" s="457">
        <f>'S7'!$E$105</f>
        <v>0</v>
      </c>
      <c r="P11" s="103">
        <f>'S7'!$E$97</f>
        <v>0</v>
      </c>
      <c r="Q11" s="103">
        <f>'S7'!$E$98</f>
        <v>0</v>
      </c>
      <c r="R11" s="103">
        <f>'S7'!$E$99</f>
        <v>0</v>
      </c>
      <c r="S11" s="103">
        <f>'S7'!$E$100</f>
        <v>0</v>
      </c>
      <c r="T11" s="103">
        <f>'S7'!$E$101</f>
        <v>0</v>
      </c>
      <c r="U11" s="103">
        <f>'S7'!$E$102</f>
        <v>0</v>
      </c>
      <c r="V11" s="182"/>
      <c r="W11" s="182"/>
      <c r="X11" s="182"/>
      <c r="Y11" s="182"/>
      <c r="Z11" s="182"/>
      <c r="AA11" s="182"/>
      <c r="AB11" s="182"/>
      <c r="AC11" s="182"/>
      <c r="AD11" s="182"/>
      <c r="AE11" s="182"/>
      <c r="AF11" s="447" t="str">
        <f t="shared" si="1"/>
        <v>S</v>
      </c>
      <c r="AG11" s="110" t="str">
        <f t="shared" si="2"/>
        <v>FB</v>
      </c>
      <c r="AH11" s="101">
        <f t="shared" si="3"/>
        <v>0</v>
      </c>
      <c r="AI11" s="101">
        <f t="shared" si="3"/>
        <v>0</v>
      </c>
      <c r="AJ11" s="101">
        <f t="shared" si="4"/>
        <v>0</v>
      </c>
      <c r="AK11" s="101">
        <f t="shared" si="5"/>
        <v>0</v>
      </c>
      <c r="AL11" s="101">
        <f t="shared" si="5"/>
        <v>0</v>
      </c>
      <c r="AM11" s="101">
        <f t="shared" si="6"/>
        <v>0</v>
      </c>
      <c r="AN11" s="101">
        <f t="shared" si="7"/>
        <v>0</v>
      </c>
      <c r="AO11" s="101">
        <f t="shared" si="7"/>
        <v>0</v>
      </c>
      <c r="AP11" s="101">
        <f t="shared" si="8"/>
        <v>0</v>
      </c>
      <c r="AQ11" s="101">
        <f t="shared" si="9"/>
        <v>0</v>
      </c>
      <c r="AR11" s="101">
        <f t="shared" si="10"/>
        <v>0</v>
      </c>
      <c r="AS11" s="101">
        <f t="shared" si="11"/>
        <v>0</v>
      </c>
      <c r="AT11" s="101">
        <f>IF($D11="FB",T301,"")</f>
        <v>0</v>
      </c>
      <c r="AU11" s="101">
        <f t="shared" si="13"/>
        <v>0</v>
      </c>
    </row>
    <row r="12" spans="1:47" s="69" customFormat="1" ht="16.649999999999999" customHeight="1" x14ac:dyDescent="0.3">
      <c r="A12" s="116" t="s">
        <v>109</v>
      </c>
      <c r="B12" s="98">
        <f>Werte1!B11</f>
        <v>0</v>
      </c>
      <c r="C12" s="99">
        <f>'S8'!$E$103</f>
        <v>0</v>
      </c>
      <c r="D12" s="100" t="str">
        <f t="shared" si="0"/>
        <v>FB</v>
      </c>
      <c r="E12" s="104">
        <f>Da!G29</f>
        <v>0</v>
      </c>
      <c r="F12" s="112">
        <f>Da!I29</f>
        <v>0</v>
      </c>
      <c r="G12" s="112">
        <f>Da!J29</f>
        <v>0</v>
      </c>
      <c r="H12" s="103">
        <f>'S8'!$E$90</f>
        <v>0</v>
      </c>
      <c r="I12" s="103">
        <f>'S8'!$E$91</f>
        <v>0</v>
      </c>
      <c r="J12" s="103">
        <f>'S8'!$E$92</f>
        <v>0</v>
      </c>
      <c r="K12" s="103">
        <f>'S8'!$E$93</f>
        <v>0</v>
      </c>
      <c r="L12" s="103">
        <f>'S8'!$E$94</f>
        <v>0</v>
      </c>
      <c r="M12" s="103">
        <f>'S8'!$E$95</f>
        <v>0</v>
      </c>
      <c r="N12" s="103">
        <f>'S8'!$E$96</f>
        <v>0</v>
      </c>
      <c r="O12" s="457">
        <f>'S8'!$E$105</f>
        <v>0</v>
      </c>
      <c r="P12" s="103">
        <f>'S8'!$E$97</f>
        <v>0</v>
      </c>
      <c r="Q12" s="103">
        <f>'S8'!$E$98</f>
        <v>0</v>
      </c>
      <c r="R12" s="103">
        <f>'S8'!$E$99</f>
        <v>0</v>
      </c>
      <c r="S12" s="103">
        <f>'S8'!$E$100</f>
        <v>0</v>
      </c>
      <c r="T12" s="103">
        <f>'S8'!$E$101</f>
        <v>0</v>
      </c>
      <c r="U12" s="103">
        <f>'S8'!$E$102</f>
        <v>0</v>
      </c>
      <c r="V12" s="182"/>
      <c r="W12" s="182"/>
      <c r="X12" s="182"/>
      <c r="Y12" s="182"/>
      <c r="Z12" s="182"/>
      <c r="AA12" s="182"/>
      <c r="AB12" s="182"/>
      <c r="AC12" s="182"/>
      <c r="AD12" s="182"/>
      <c r="AE12" s="182"/>
      <c r="AF12" s="447" t="str">
        <f t="shared" si="1"/>
        <v>S</v>
      </c>
      <c r="AG12" s="110" t="str">
        <f t="shared" si="2"/>
        <v>FB</v>
      </c>
      <c r="AH12" s="101">
        <f t="shared" si="3"/>
        <v>0</v>
      </c>
      <c r="AI12" s="101">
        <f t="shared" si="3"/>
        <v>0</v>
      </c>
      <c r="AJ12" s="101">
        <f t="shared" si="4"/>
        <v>0</v>
      </c>
      <c r="AK12" s="101">
        <f t="shared" si="5"/>
        <v>0</v>
      </c>
      <c r="AL12" s="101">
        <f t="shared" si="5"/>
        <v>0</v>
      </c>
      <c r="AM12" s="101">
        <f t="shared" si="6"/>
        <v>0</v>
      </c>
      <c r="AN12" s="101">
        <f t="shared" si="7"/>
        <v>0</v>
      </c>
      <c r="AO12" s="101">
        <f t="shared" si="7"/>
        <v>0</v>
      </c>
      <c r="AP12" s="101">
        <f t="shared" si="8"/>
        <v>0</v>
      </c>
      <c r="AQ12" s="101">
        <f t="shared" si="9"/>
        <v>0</v>
      </c>
      <c r="AR12" s="101">
        <f t="shared" si="10"/>
        <v>0</v>
      </c>
      <c r="AS12" s="101">
        <f t="shared" si="11"/>
        <v>0</v>
      </c>
      <c r="AT12" s="101">
        <f>IF($D12="FB",T302,"")</f>
        <v>0</v>
      </c>
      <c r="AU12" s="101">
        <f t="shared" si="13"/>
        <v>0</v>
      </c>
    </row>
    <row r="13" spans="1:47" s="69" customFormat="1" ht="16.649999999999999" customHeight="1" x14ac:dyDescent="0.3">
      <c r="A13" s="116" t="s">
        <v>110</v>
      </c>
      <c r="B13" s="98">
        <f>Werte1!B12</f>
        <v>0</v>
      </c>
      <c r="C13" s="99">
        <f>'S9'!$E$103</f>
        <v>0</v>
      </c>
      <c r="D13" s="100" t="str">
        <f t="shared" si="0"/>
        <v>FB</v>
      </c>
      <c r="E13" s="104">
        <f>Da!G30</f>
        <v>0</v>
      </c>
      <c r="F13" s="112">
        <f>Da!I30</f>
        <v>0</v>
      </c>
      <c r="G13" s="112">
        <f>Da!J30</f>
        <v>0</v>
      </c>
      <c r="H13" s="103">
        <f>'S9'!$E$90</f>
        <v>0</v>
      </c>
      <c r="I13" s="103">
        <f>'S9'!$E$91</f>
        <v>0</v>
      </c>
      <c r="J13" s="103">
        <f>'S9'!$E$92</f>
        <v>0</v>
      </c>
      <c r="K13" s="103">
        <f>'S9'!$E$93</f>
        <v>0</v>
      </c>
      <c r="L13" s="103">
        <f>'S9'!$E$94</f>
        <v>0</v>
      </c>
      <c r="M13" s="103">
        <f>'S9'!$E$95</f>
        <v>0</v>
      </c>
      <c r="N13" s="103">
        <f>'S9'!$E$96</f>
        <v>0</v>
      </c>
      <c r="O13" s="457">
        <f>'S9'!$E$105</f>
        <v>0</v>
      </c>
      <c r="P13" s="103">
        <f>'S9'!$E$97</f>
        <v>0</v>
      </c>
      <c r="Q13" s="103">
        <f>'S9'!$E$98</f>
        <v>0</v>
      </c>
      <c r="R13" s="103">
        <f>'S9'!$E$99</f>
        <v>0</v>
      </c>
      <c r="S13" s="103">
        <f>'S9'!$E$100</f>
        <v>0</v>
      </c>
      <c r="T13" s="103">
        <f>'S9'!$E$101</f>
        <v>0</v>
      </c>
      <c r="U13" s="103">
        <f>'S9'!$E$102</f>
        <v>0</v>
      </c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447" t="str">
        <f t="shared" si="1"/>
        <v>S</v>
      </c>
      <c r="AG13" s="110" t="str">
        <f t="shared" si="2"/>
        <v>FB</v>
      </c>
      <c r="AH13" s="101">
        <f t="shared" si="3"/>
        <v>0</v>
      </c>
      <c r="AI13" s="101">
        <f t="shared" si="3"/>
        <v>0</v>
      </c>
      <c r="AJ13" s="101">
        <f t="shared" si="4"/>
        <v>0</v>
      </c>
      <c r="AK13" s="101">
        <f t="shared" si="5"/>
        <v>0</v>
      </c>
      <c r="AL13" s="101">
        <f t="shared" si="5"/>
        <v>0</v>
      </c>
      <c r="AM13" s="101">
        <f t="shared" si="6"/>
        <v>0</v>
      </c>
      <c r="AN13" s="101">
        <f t="shared" si="7"/>
        <v>0</v>
      </c>
      <c r="AO13" s="101">
        <f t="shared" si="7"/>
        <v>0</v>
      </c>
      <c r="AP13" s="101">
        <f t="shared" si="8"/>
        <v>0</v>
      </c>
      <c r="AQ13" s="101">
        <f t="shared" si="9"/>
        <v>0</v>
      </c>
      <c r="AR13" s="101">
        <f t="shared" si="10"/>
        <v>0</v>
      </c>
      <c r="AS13" s="101">
        <f t="shared" si="11"/>
        <v>0</v>
      </c>
      <c r="AT13" s="101">
        <f>IF($D13="FB",T303,"")</f>
        <v>0</v>
      </c>
      <c r="AU13" s="101">
        <f t="shared" si="13"/>
        <v>0</v>
      </c>
    </row>
    <row r="14" spans="1:47" s="69" customFormat="1" ht="16.649999999999999" customHeight="1" x14ac:dyDescent="0.3">
      <c r="A14" s="116" t="s">
        <v>111</v>
      </c>
      <c r="B14" s="98">
        <f>Werte1!B13</f>
        <v>0</v>
      </c>
      <c r="C14" s="99">
        <f>'S10'!$E$103</f>
        <v>0</v>
      </c>
      <c r="D14" s="100" t="str">
        <f t="shared" si="0"/>
        <v>FB</v>
      </c>
      <c r="E14" s="104">
        <f>Da!G31</f>
        <v>0</v>
      </c>
      <c r="F14" s="112">
        <f>Da!I31</f>
        <v>0</v>
      </c>
      <c r="G14" s="112">
        <f>Da!J31</f>
        <v>0</v>
      </c>
      <c r="H14" s="103">
        <f>'S10'!$E$90</f>
        <v>0</v>
      </c>
      <c r="I14" s="103">
        <f>'S10'!$E$91</f>
        <v>0</v>
      </c>
      <c r="J14" s="103">
        <f>'S10'!$E$92</f>
        <v>0</v>
      </c>
      <c r="K14" s="103">
        <f>'S10'!$E$93</f>
        <v>0</v>
      </c>
      <c r="L14" s="103">
        <f>'S10'!$E$94</f>
        <v>0</v>
      </c>
      <c r="M14" s="103">
        <f>'S10'!$E$95</f>
        <v>0</v>
      </c>
      <c r="N14" s="103">
        <f>'S10'!$E$96</f>
        <v>0</v>
      </c>
      <c r="O14" s="457">
        <f>'S10'!$E$105</f>
        <v>0</v>
      </c>
      <c r="P14" s="103">
        <f>'S10'!$E$97</f>
        <v>0</v>
      </c>
      <c r="Q14" s="103">
        <f>'S10'!$E$98</f>
        <v>0</v>
      </c>
      <c r="R14" s="103">
        <f>'S10'!$E$99</f>
        <v>0</v>
      </c>
      <c r="S14" s="103">
        <f>'S10'!$E$100</f>
        <v>0</v>
      </c>
      <c r="T14" s="103">
        <f>'S10'!$E$101</f>
        <v>0</v>
      </c>
      <c r="U14" s="103">
        <f>'S10'!$E$102</f>
        <v>0</v>
      </c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447" t="str">
        <f t="shared" si="1"/>
        <v>S</v>
      </c>
      <c r="AG14" s="110" t="str">
        <f t="shared" si="2"/>
        <v>FB</v>
      </c>
      <c r="AH14" s="101">
        <f t="shared" si="3"/>
        <v>0</v>
      </c>
      <c r="AI14" s="101">
        <f t="shared" si="3"/>
        <v>0</v>
      </c>
      <c r="AJ14" s="101">
        <f t="shared" si="4"/>
        <v>0</v>
      </c>
      <c r="AK14" s="101">
        <f t="shared" si="5"/>
        <v>0</v>
      </c>
      <c r="AL14" s="101">
        <f t="shared" si="5"/>
        <v>0</v>
      </c>
      <c r="AM14" s="101">
        <f t="shared" si="6"/>
        <v>0</v>
      </c>
      <c r="AN14" s="101">
        <f t="shared" si="7"/>
        <v>0</v>
      </c>
      <c r="AO14" s="101">
        <f t="shared" si="7"/>
        <v>0</v>
      </c>
      <c r="AP14" s="101">
        <f t="shared" si="8"/>
        <v>0</v>
      </c>
      <c r="AQ14" s="101">
        <f t="shared" si="9"/>
        <v>0</v>
      </c>
      <c r="AR14" s="101">
        <f t="shared" si="10"/>
        <v>0</v>
      </c>
      <c r="AS14" s="101">
        <f t="shared" si="11"/>
        <v>0</v>
      </c>
      <c r="AT14" s="101">
        <f t="shared" si="12"/>
        <v>0</v>
      </c>
      <c r="AU14" s="101">
        <f t="shared" si="13"/>
        <v>0</v>
      </c>
    </row>
    <row r="15" spans="1:47" s="69" customFormat="1" ht="16.649999999999999" customHeight="1" x14ac:dyDescent="0.3">
      <c r="A15" s="116" t="s">
        <v>112</v>
      </c>
      <c r="B15" s="98">
        <f>Werte1!B14</f>
        <v>0</v>
      </c>
      <c r="C15" s="99">
        <f>'S11'!$E$103</f>
        <v>0</v>
      </c>
      <c r="D15" s="100" t="str">
        <f t="shared" si="0"/>
        <v>FB</v>
      </c>
      <c r="E15" s="104">
        <f>Da!G32</f>
        <v>0</v>
      </c>
      <c r="F15" s="112">
        <f>Da!I32</f>
        <v>0</v>
      </c>
      <c r="G15" s="112">
        <f>Da!J32</f>
        <v>0</v>
      </c>
      <c r="H15" s="103">
        <f>'S11'!$E$90</f>
        <v>0</v>
      </c>
      <c r="I15" s="103">
        <f>'S11'!$E$91</f>
        <v>0</v>
      </c>
      <c r="J15" s="103">
        <f>'S11'!$E$92</f>
        <v>0</v>
      </c>
      <c r="K15" s="103">
        <f>'S11'!$E$93</f>
        <v>0</v>
      </c>
      <c r="L15" s="103">
        <f>'S11'!$E$94</f>
        <v>0</v>
      </c>
      <c r="M15" s="103">
        <f>'S11'!$E$95</f>
        <v>0</v>
      </c>
      <c r="N15" s="103">
        <f>'S11'!$E$96</f>
        <v>0</v>
      </c>
      <c r="O15" s="457">
        <f>'S11'!$E$105</f>
        <v>0</v>
      </c>
      <c r="P15" s="103">
        <f>'S11'!$E$97</f>
        <v>0</v>
      </c>
      <c r="Q15" s="103">
        <f>'S11'!$E$98</f>
        <v>0</v>
      </c>
      <c r="R15" s="103">
        <f>'S11'!$E$99</f>
        <v>0</v>
      </c>
      <c r="S15" s="103">
        <f>'S11'!$E$100</f>
        <v>0</v>
      </c>
      <c r="T15" s="103">
        <f>'S11'!$E$101</f>
        <v>0</v>
      </c>
      <c r="U15" s="103">
        <f>'S11'!$E$102</f>
        <v>0</v>
      </c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447" t="str">
        <f t="shared" si="1"/>
        <v>S</v>
      </c>
      <c r="AG15" s="110" t="str">
        <f t="shared" si="2"/>
        <v>FB</v>
      </c>
      <c r="AH15" s="101">
        <f t="shared" si="3"/>
        <v>0</v>
      </c>
      <c r="AI15" s="101">
        <f t="shared" si="3"/>
        <v>0</v>
      </c>
      <c r="AJ15" s="101">
        <f t="shared" si="4"/>
        <v>0</v>
      </c>
      <c r="AK15" s="101">
        <f t="shared" si="5"/>
        <v>0</v>
      </c>
      <c r="AL15" s="101">
        <f t="shared" si="5"/>
        <v>0</v>
      </c>
      <c r="AM15" s="101">
        <f t="shared" si="6"/>
        <v>0</v>
      </c>
      <c r="AN15" s="101">
        <f t="shared" si="7"/>
        <v>0</v>
      </c>
      <c r="AO15" s="101">
        <f t="shared" si="7"/>
        <v>0</v>
      </c>
      <c r="AP15" s="101">
        <f t="shared" si="8"/>
        <v>0</v>
      </c>
      <c r="AQ15" s="101">
        <f t="shared" si="9"/>
        <v>0</v>
      </c>
      <c r="AR15" s="101">
        <f t="shared" si="10"/>
        <v>0</v>
      </c>
      <c r="AS15" s="101">
        <f t="shared" si="11"/>
        <v>0</v>
      </c>
      <c r="AT15" s="101">
        <f t="shared" si="12"/>
        <v>0</v>
      </c>
      <c r="AU15" s="101">
        <f t="shared" si="13"/>
        <v>0</v>
      </c>
    </row>
    <row r="16" spans="1:47" s="69" customFormat="1" ht="16.649999999999999" customHeight="1" x14ac:dyDescent="0.3">
      <c r="A16" s="116" t="s">
        <v>113</v>
      </c>
      <c r="B16" s="98">
        <f>Werte1!B15</f>
        <v>0</v>
      </c>
      <c r="C16" s="99">
        <f>'S12'!$E$103</f>
        <v>0</v>
      </c>
      <c r="D16" s="100" t="str">
        <f t="shared" si="0"/>
        <v>FB</v>
      </c>
      <c r="E16" s="104">
        <f>Da!G33</f>
        <v>0</v>
      </c>
      <c r="F16" s="112">
        <f>Da!I33</f>
        <v>0</v>
      </c>
      <c r="G16" s="112">
        <f>Da!J33</f>
        <v>0</v>
      </c>
      <c r="H16" s="103">
        <f>'S12'!$E$90</f>
        <v>0</v>
      </c>
      <c r="I16" s="103">
        <f>'S12'!$E$91</f>
        <v>0</v>
      </c>
      <c r="J16" s="103">
        <f>'S12'!$E$92</f>
        <v>0</v>
      </c>
      <c r="K16" s="103">
        <f>'S12'!$E$93</f>
        <v>0</v>
      </c>
      <c r="L16" s="103">
        <f>'S12'!$E$94</f>
        <v>0</v>
      </c>
      <c r="M16" s="103">
        <f>'S12'!$E$95</f>
        <v>0</v>
      </c>
      <c r="N16" s="103">
        <f>'S12'!$E$96</f>
        <v>0</v>
      </c>
      <c r="O16" s="457">
        <f>'S12'!$E$105</f>
        <v>0</v>
      </c>
      <c r="P16" s="103">
        <f>'S12'!$E$97</f>
        <v>0</v>
      </c>
      <c r="Q16" s="103">
        <f>'S12'!$E$98</f>
        <v>0</v>
      </c>
      <c r="R16" s="103">
        <f>'S12'!$E$99</f>
        <v>0</v>
      </c>
      <c r="S16" s="103">
        <f>'S12'!$E$100</f>
        <v>0</v>
      </c>
      <c r="T16" s="103">
        <f>'S12'!$E$101</f>
        <v>0</v>
      </c>
      <c r="U16" s="103">
        <f>'S12'!$E$102</f>
        <v>0</v>
      </c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447" t="str">
        <f t="shared" si="1"/>
        <v>S</v>
      </c>
      <c r="AG16" s="110" t="str">
        <f t="shared" si="2"/>
        <v>FB</v>
      </c>
      <c r="AH16" s="101">
        <f t="shared" si="3"/>
        <v>0</v>
      </c>
      <c r="AI16" s="101">
        <f t="shared" si="3"/>
        <v>0</v>
      </c>
      <c r="AJ16" s="101">
        <f t="shared" si="4"/>
        <v>0</v>
      </c>
      <c r="AK16" s="101">
        <f t="shared" si="5"/>
        <v>0</v>
      </c>
      <c r="AL16" s="101">
        <f t="shared" si="5"/>
        <v>0</v>
      </c>
      <c r="AM16" s="101">
        <f t="shared" si="6"/>
        <v>0</v>
      </c>
      <c r="AN16" s="101">
        <f t="shared" si="7"/>
        <v>0</v>
      </c>
      <c r="AO16" s="101">
        <f t="shared" si="7"/>
        <v>0</v>
      </c>
      <c r="AP16" s="101">
        <f t="shared" si="8"/>
        <v>0</v>
      </c>
      <c r="AQ16" s="101">
        <f t="shared" si="9"/>
        <v>0</v>
      </c>
      <c r="AR16" s="101">
        <f t="shared" si="10"/>
        <v>0</v>
      </c>
      <c r="AS16" s="101">
        <f t="shared" si="11"/>
        <v>0</v>
      </c>
      <c r="AT16" s="101">
        <f t="shared" si="12"/>
        <v>0</v>
      </c>
      <c r="AU16" s="101">
        <f t="shared" si="13"/>
        <v>0</v>
      </c>
    </row>
    <row r="17" spans="1:47" s="69" customFormat="1" ht="16.649999999999999" customHeight="1" x14ac:dyDescent="0.3">
      <c r="A17" s="116" t="s">
        <v>114</v>
      </c>
      <c r="B17" s="98">
        <f>Werte1!B16</f>
        <v>0</v>
      </c>
      <c r="C17" s="99">
        <f>'S13'!$E$103</f>
        <v>0</v>
      </c>
      <c r="D17" s="100" t="str">
        <f t="shared" si="0"/>
        <v>FB</v>
      </c>
      <c r="E17" s="104">
        <f>Da!G34</f>
        <v>0</v>
      </c>
      <c r="F17" s="112">
        <f>Da!I34</f>
        <v>0</v>
      </c>
      <c r="G17" s="112">
        <f>Da!J34</f>
        <v>0</v>
      </c>
      <c r="H17" s="103">
        <f>'S13'!$E$90</f>
        <v>0</v>
      </c>
      <c r="I17" s="103">
        <f>'S13'!$E$91</f>
        <v>0</v>
      </c>
      <c r="J17" s="103">
        <f>'S13'!$E$92</f>
        <v>0</v>
      </c>
      <c r="K17" s="103">
        <f>'S13'!$E$93</f>
        <v>0</v>
      </c>
      <c r="L17" s="103">
        <f>'S13'!$E$94</f>
        <v>0</v>
      </c>
      <c r="M17" s="103">
        <f>'S13'!$E$95</f>
        <v>0</v>
      </c>
      <c r="N17" s="103">
        <f>'S13'!$E$96</f>
        <v>0</v>
      </c>
      <c r="O17" s="457">
        <f>'S13'!$E$105</f>
        <v>0</v>
      </c>
      <c r="P17" s="103">
        <f>'S13'!$E$97</f>
        <v>0</v>
      </c>
      <c r="Q17" s="103">
        <f>'S13'!$E$98</f>
        <v>0</v>
      </c>
      <c r="R17" s="103">
        <f>'S13'!$E$99</f>
        <v>0</v>
      </c>
      <c r="S17" s="103">
        <f>'S13'!$E$100</f>
        <v>0</v>
      </c>
      <c r="T17" s="103">
        <f>'S13'!$E$101</f>
        <v>0</v>
      </c>
      <c r="U17" s="103">
        <f>'S13'!$E$102</f>
        <v>0</v>
      </c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447" t="str">
        <f t="shared" si="1"/>
        <v>S</v>
      </c>
      <c r="AG17" s="110" t="str">
        <f t="shared" si="2"/>
        <v>FB</v>
      </c>
      <c r="AH17" s="101">
        <f t="shared" si="3"/>
        <v>0</v>
      </c>
      <c r="AI17" s="101">
        <f t="shared" si="3"/>
        <v>0</v>
      </c>
      <c r="AJ17" s="101">
        <f t="shared" si="4"/>
        <v>0</v>
      </c>
      <c r="AK17" s="101">
        <f t="shared" si="5"/>
        <v>0</v>
      </c>
      <c r="AL17" s="101">
        <f t="shared" si="5"/>
        <v>0</v>
      </c>
      <c r="AM17" s="101">
        <f t="shared" si="6"/>
        <v>0</v>
      </c>
      <c r="AN17" s="101">
        <f t="shared" si="7"/>
        <v>0</v>
      </c>
      <c r="AO17" s="101">
        <f t="shared" si="7"/>
        <v>0</v>
      </c>
      <c r="AP17" s="101">
        <f t="shared" si="8"/>
        <v>0</v>
      </c>
      <c r="AQ17" s="101">
        <f t="shared" si="9"/>
        <v>0</v>
      </c>
      <c r="AR17" s="101">
        <f t="shared" si="10"/>
        <v>0</v>
      </c>
      <c r="AS17" s="101">
        <f t="shared" si="11"/>
        <v>0</v>
      </c>
      <c r="AT17" s="101">
        <f t="shared" si="12"/>
        <v>0</v>
      </c>
      <c r="AU17" s="101">
        <f t="shared" si="13"/>
        <v>0</v>
      </c>
    </row>
    <row r="18" spans="1:47" s="69" customFormat="1" ht="16.649999999999999" customHeight="1" x14ac:dyDescent="0.3">
      <c r="A18" s="116" t="s">
        <v>115</v>
      </c>
      <c r="B18" s="98">
        <f>Werte1!B17</f>
        <v>0</v>
      </c>
      <c r="C18" s="99">
        <f>'S14'!$E$103</f>
        <v>0</v>
      </c>
      <c r="D18" s="100" t="str">
        <f t="shared" si="0"/>
        <v>FB</v>
      </c>
      <c r="E18" s="104">
        <f>Da!G35</f>
        <v>0</v>
      </c>
      <c r="F18" s="112">
        <f>Da!I35</f>
        <v>0</v>
      </c>
      <c r="G18" s="112">
        <f>Da!J35</f>
        <v>0</v>
      </c>
      <c r="H18" s="103">
        <f>'S14'!$E$90</f>
        <v>0</v>
      </c>
      <c r="I18" s="103">
        <f>'S14'!$E$91</f>
        <v>0</v>
      </c>
      <c r="J18" s="103">
        <f>'S14'!$E$92</f>
        <v>0</v>
      </c>
      <c r="K18" s="103">
        <f>'S14'!$E$93</f>
        <v>0</v>
      </c>
      <c r="L18" s="103">
        <f>'S14'!$E$94</f>
        <v>0</v>
      </c>
      <c r="M18" s="103">
        <f>'S14'!$E$95</f>
        <v>0</v>
      </c>
      <c r="N18" s="103">
        <f>'S14'!$E$96</f>
        <v>0</v>
      </c>
      <c r="O18" s="457">
        <f>'S14'!$E$105</f>
        <v>0</v>
      </c>
      <c r="P18" s="103">
        <f>'S14'!$E$97</f>
        <v>0</v>
      </c>
      <c r="Q18" s="103">
        <f>'S14'!$E$98</f>
        <v>0</v>
      </c>
      <c r="R18" s="103">
        <f>'S14'!$E$99</f>
        <v>0</v>
      </c>
      <c r="S18" s="103">
        <f>'S14'!$E$100</f>
        <v>0</v>
      </c>
      <c r="T18" s="103">
        <f>'S14'!$E$101</f>
        <v>0</v>
      </c>
      <c r="U18" s="103">
        <f>'S14'!$E$102</f>
        <v>0</v>
      </c>
      <c r="V18" s="182"/>
      <c r="W18" s="182"/>
      <c r="X18" s="182"/>
      <c r="Y18" s="182"/>
      <c r="Z18" s="182"/>
      <c r="AA18" s="182"/>
      <c r="AB18" s="182"/>
      <c r="AC18" s="182"/>
      <c r="AD18" s="182"/>
      <c r="AE18" s="182"/>
      <c r="AF18" s="447" t="str">
        <f t="shared" si="1"/>
        <v>S</v>
      </c>
      <c r="AG18" s="110" t="str">
        <f t="shared" si="2"/>
        <v>FB</v>
      </c>
      <c r="AH18" s="101">
        <f t="shared" si="3"/>
        <v>0</v>
      </c>
      <c r="AI18" s="101">
        <f t="shared" si="3"/>
        <v>0</v>
      </c>
      <c r="AJ18" s="101">
        <f t="shared" si="4"/>
        <v>0</v>
      </c>
      <c r="AK18" s="101">
        <f t="shared" si="5"/>
        <v>0</v>
      </c>
      <c r="AL18" s="101">
        <f t="shared" si="5"/>
        <v>0</v>
      </c>
      <c r="AM18" s="101">
        <f t="shared" si="6"/>
        <v>0</v>
      </c>
      <c r="AN18" s="101">
        <f t="shared" si="7"/>
        <v>0</v>
      </c>
      <c r="AO18" s="101">
        <f t="shared" si="7"/>
        <v>0</v>
      </c>
      <c r="AP18" s="101">
        <f t="shared" si="8"/>
        <v>0</v>
      </c>
      <c r="AQ18" s="101">
        <f t="shared" si="9"/>
        <v>0</v>
      </c>
      <c r="AR18" s="101">
        <f t="shared" si="10"/>
        <v>0</v>
      </c>
      <c r="AS18" s="101">
        <f t="shared" si="11"/>
        <v>0</v>
      </c>
      <c r="AT18" s="101">
        <f t="shared" si="12"/>
        <v>0</v>
      </c>
      <c r="AU18" s="101">
        <f t="shared" si="13"/>
        <v>0</v>
      </c>
    </row>
    <row r="19" spans="1:47" s="69" customFormat="1" ht="16.649999999999999" customHeight="1" x14ac:dyDescent="0.3">
      <c r="A19" s="116" t="s">
        <v>116</v>
      </c>
      <c r="B19" s="98">
        <f>Werte1!B18</f>
        <v>0</v>
      </c>
      <c r="C19" s="99">
        <f>'S15'!$E$103</f>
        <v>0</v>
      </c>
      <c r="D19" s="100" t="str">
        <f t="shared" si="0"/>
        <v>FB</v>
      </c>
      <c r="E19" s="104">
        <f>Da!G36</f>
        <v>0</v>
      </c>
      <c r="F19" s="112">
        <f>Da!I36</f>
        <v>0</v>
      </c>
      <c r="G19" s="112">
        <f>Da!J36</f>
        <v>0</v>
      </c>
      <c r="H19" s="103">
        <f>'S15'!$E$90</f>
        <v>0</v>
      </c>
      <c r="I19" s="103">
        <f>'S15'!$E$91</f>
        <v>0</v>
      </c>
      <c r="J19" s="103">
        <f>'S15'!$E$92</f>
        <v>0</v>
      </c>
      <c r="K19" s="103">
        <f>'S15'!$E$93</f>
        <v>0</v>
      </c>
      <c r="L19" s="103">
        <f>'S15'!$E$94</f>
        <v>0</v>
      </c>
      <c r="M19" s="103">
        <f>'S15'!$E$95</f>
        <v>0</v>
      </c>
      <c r="N19" s="103">
        <f>'S15'!$E$96</f>
        <v>0</v>
      </c>
      <c r="O19" s="457">
        <f>'S15'!$E$105</f>
        <v>0</v>
      </c>
      <c r="P19" s="103">
        <f>'S15'!$E$97</f>
        <v>0</v>
      </c>
      <c r="Q19" s="103">
        <f>'S15'!$E$98</f>
        <v>0</v>
      </c>
      <c r="R19" s="103">
        <f>'S15'!$E$99</f>
        <v>0</v>
      </c>
      <c r="S19" s="103">
        <f>'S15'!$E$100</f>
        <v>0</v>
      </c>
      <c r="T19" s="103">
        <f>'S15'!$E$101</f>
        <v>0</v>
      </c>
      <c r="U19" s="103">
        <f>'S15'!$E$102</f>
        <v>0</v>
      </c>
      <c r="V19" s="182"/>
      <c r="W19" s="182"/>
      <c r="X19" s="182"/>
      <c r="Y19" s="182"/>
      <c r="Z19" s="182"/>
      <c r="AA19" s="182"/>
      <c r="AB19" s="182"/>
      <c r="AC19" s="182"/>
      <c r="AD19" s="182"/>
      <c r="AE19" s="182"/>
      <c r="AF19" s="447" t="str">
        <f t="shared" si="1"/>
        <v>S</v>
      </c>
      <c r="AG19" s="110" t="str">
        <f t="shared" si="2"/>
        <v>FB</v>
      </c>
      <c r="AH19" s="101">
        <f t="shared" si="3"/>
        <v>0</v>
      </c>
      <c r="AI19" s="101">
        <f t="shared" si="3"/>
        <v>0</v>
      </c>
      <c r="AJ19" s="101">
        <f t="shared" si="4"/>
        <v>0</v>
      </c>
      <c r="AK19" s="101">
        <f t="shared" si="5"/>
        <v>0</v>
      </c>
      <c r="AL19" s="101">
        <f t="shared" si="5"/>
        <v>0</v>
      </c>
      <c r="AM19" s="101">
        <f t="shared" si="6"/>
        <v>0</v>
      </c>
      <c r="AN19" s="101">
        <f t="shared" si="7"/>
        <v>0</v>
      </c>
      <c r="AO19" s="101">
        <f t="shared" si="7"/>
        <v>0</v>
      </c>
      <c r="AP19" s="101">
        <f t="shared" si="8"/>
        <v>0</v>
      </c>
      <c r="AQ19" s="101">
        <f t="shared" si="9"/>
        <v>0</v>
      </c>
      <c r="AR19" s="101">
        <f t="shared" si="10"/>
        <v>0</v>
      </c>
      <c r="AS19" s="101">
        <f t="shared" si="11"/>
        <v>0</v>
      </c>
      <c r="AT19" s="101">
        <f t="shared" si="12"/>
        <v>0</v>
      </c>
      <c r="AU19" s="101">
        <f t="shared" si="13"/>
        <v>0</v>
      </c>
    </row>
    <row r="20" spans="1:47" s="69" customFormat="1" ht="16.649999999999999" customHeight="1" x14ac:dyDescent="0.3">
      <c r="A20" s="116" t="s">
        <v>117</v>
      </c>
      <c r="B20" s="98">
        <f>Werte1!B19</f>
        <v>0</v>
      </c>
      <c r="C20" s="99">
        <f>'S16'!$E$103</f>
        <v>0</v>
      </c>
      <c r="D20" s="100" t="str">
        <f t="shared" si="0"/>
        <v>FB</v>
      </c>
      <c r="E20" s="104">
        <f>Da!G37</f>
        <v>0</v>
      </c>
      <c r="F20" s="112">
        <f>Da!I37</f>
        <v>0</v>
      </c>
      <c r="G20" s="112">
        <f>Da!J37</f>
        <v>0</v>
      </c>
      <c r="H20" s="103">
        <f>'S16'!$E$90</f>
        <v>0</v>
      </c>
      <c r="I20" s="103">
        <f>'S16'!$E$91</f>
        <v>0</v>
      </c>
      <c r="J20" s="103">
        <f>'S16'!$E$92</f>
        <v>0</v>
      </c>
      <c r="K20" s="103">
        <f>'S16'!$E$93</f>
        <v>0</v>
      </c>
      <c r="L20" s="103">
        <f>'S16'!$E$94</f>
        <v>0</v>
      </c>
      <c r="M20" s="103">
        <f>'S16'!$E$95</f>
        <v>0</v>
      </c>
      <c r="N20" s="103">
        <f>'S16'!$E$96</f>
        <v>0</v>
      </c>
      <c r="O20" s="457">
        <f>'S16'!$E$105</f>
        <v>0</v>
      </c>
      <c r="P20" s="103">
        <f>'S16'!$E$97</f>
        <v>0</v>
      </c>
      <c r="Q20" s="103">
        <f>'S16'!$E$98</f>
        <v>0</v>
      </c>
      <c r="R20" s="103">
        <f>'S16'!$E$99</f>
        <v>0</v>
      </c>
      <c r="S20" s="103">
        <f>'S16'!$E$100</f>
        <v>0</v>
      </c>
      <c r="T20" s="103">
        <f>'S16'!$E$101</f>
        <v>0</v>
      </c>
      <c r="U20" s="103">
        <f>'S16'!$E$102</f>
        <v>0</v>
      </c>
      <c r="V20" s="182"/>
      <c r="W20" s="182"/>
      <c r="X20" s="182"/>
      <c r="Y20" s="182"/>
      <c r="Z20" s="182"/>
      <c r="AA20" s="182"/>
      <c r="AB20" s="182"/>
      <c r="AC20" s="182"/>
      <c r="AD20" s="182"/>
      <c r="AE20" s="182"/>
      <c r="AF20" s="447" t="str">
        <f t="shared" si="1"/>
        <v>S</v>
      </c>
      <c r="AG20" s="110" t="str">
        <f t="shared" si="2"/>
        <v>FB</v>
      </c>
      <c r="AH20" s="101">
        <f t="shared" si="3"/>
        <v>0</v>
      </c>
      <c r="AI20" s="101">
        <f t="shared" si="3"/>
        <v>0</v>
      </c>
      <c r="AJ20" s="101">
        <f t="shared" si="4"/>
        <v>0</v>
      </c>
      <c r="AK20" s="101">
        <f t="shared" si="5"/>
        <v>0</v>
      </c>
      <c r="AL20" s="101">
        <f t="shared" si="5"/>
        <v>0</v>
      </c>
      <c r="AM20" s="101">
        <f t="shared" si="6"/>
        <v>0</v>
      </c>
      <c r="AN20" s="101">
        <f t="shared" si="7"/>
        <v>0</v>
      </c>
      <c r="AO20" s="101">
        <f t="shared" si="7"/>
        <v>0</v>
      </c>
      <c r="AP20" s="101">
        <f t="shared" si="8"/>
        <v>0</v>
      </c>
      <c r="AQ20" s="101">
        <f t="shared" si="9"/>
        <v>0</v>
      </c>
      <c r="AR20" s="101">
        <f t="shared" si="10"/>
        <v>0</v>
      </c>
      <c r="AS20" s="101">
        <f t="shared" si="11"/>
        <v>0</v>
      </c>
      <c r="AT20" s="101">
        <f t="shared" si="12"/>
        <v>0</v>
      </c>
      <c r="AU20" s="101">
        <f t="shared" si="13"/>
        <v>0</v>
      </c>
    </row>
    <row r="21" spans="1:47" s="69" customFormat="1" ht="16.649999999999999" customHeight="1" x14ac:dyDescent="0.3">
      <c r="A21" s="116" t="s">
        <v>118</v>
      </c>
      <c r="B21" s="98">
        <f>Werte1!B20</f>
        <v>0</v>
      </c>
      <c r="C21" s="99">
        <f>'S17'!$E$103</f>
        <v>0</v>
      </c>
      <c r="D21" s="100" t="str">
        <f t="shared" si="0"/>
        <v>FB</v>
      </c>
      <c r="E21" s="104">
        <f>Da!G38</f>
        <v>0</v>
      </c>
      <c r="F21" s="112">
        <f>Da!I38</f>
        <v>0</v>
      </c>
      <c r="G21" s="112">
        <f>Da!J38</f>
        <v>0</v>
      </c>
      <c r="H21" s="103">
        <f>'S17'!$E$90</f>
        <v>0</v>
      </c>
      <c r="I21" s="103">
        <f>'S17'!$E$91</f>
        <v>0</v>
      </c>
      <c r="J21" s="103">
        <f>'S17'!$E$92</f>
        <v>0</v>
      </c>
      <c r="K21" s="103">
        <f>'S17'!$E$93</f>
        <v>0</v>
      </c>
      <c r="L21" s="103">
        <f>'S17'!$E$94</f>
        <v>0</v>
      </c>
      <c r="M21" s="103">
        <f>'S17'!$E$95</f>
        <v>0</v>
      </c>
      <c r="N21" s="103">
        <f>'S17'!$E$96</f>
        <v>0</v>
      </c>
      <c r="O21" s="457">
        <f>'S17'!$E$105</f>
        <v>0</v>
      </c>
      <c r="P21" s="103">
        <f>'S17'!$E$97</f>
        <v>0</v>
      </c>
      <c r="Q21" s="103">
        <f>'S17'!$E$98</f>
        <v>0</v>
      </c>
      <c r="R21" s="103">
        <f>'S17'!$E$99</f>
        <v>0</v>
      </c>
      <c r="S21" s="103">
        <f>'S17'!$E$100</f>
        <v>0</v>
      </c>
      <c r="T21" s="103">
        <f>'S17'!$E$101</f>
        <v>0</v>
      </c>
      <c r="U21" s="103">
        <f>'S17'!$E$102</f>
        <v>0</v>
      </c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447" t="str">
        <f t="shared" si="1"/>
        <v>S</v>
      </c>
      <c r="AG21" s="110" t="str">
        <f t="shared" si="2"/>
        <v>FB</v>
      </c>
      <c r="AH21" s="101">
        <f t="shared" si="3"/>
        <v>0</v>
      </c>
      <c r="AI21" s="101">
        <f t="shared" si="3"/>
        <v>0</v>
      </c>
      <c r="AJ21" s="101">
        <f t="shared" si="4"/>
        <v>0</v>
      </c>
      <c r="AK21" s="101">
        <f t="shared" si="5"/>
        <v>0</v>
      </c>
      <c r="AL21" s="101">
        <f t="shared" si="5"/>
        <v>0</v>
      </c>
      <c r="AM21" s="101">
        <f t="shared" si="6"/>
        <v>0</v>
      </c>
      <c r="AN21" s="101">
        <f t="shared" si="7"/>
        <v>0</v>
      </c>
      <c r="AO21" s="101">
        <f t="shared" si="7"/>
        <v>0</v>
      </c>
      <c r="AP21" s="101">
        <f t="shared" si="8"/>
        <v>0</v>
      </c>
      <c r="AQ21" s="101">
        <f t="shared" si="9"/>
        <v>0</v>
      </c>
      <c r="AR21" s="101">
        <f t="shared" si="10"/>
        <v>0</v>
      </c>
      <c r="AS21" s="101">
        <f t="shared" si="11"/>
        <v>0</v>
      </c>
      <c r="AT21" s="101">
        <f t="shared" si="12"/>
        <v>0</v>
      </c>
      <c r="AU21" s="101">
        <f t="shared" si="13"/>
        <v>0</v>
      </c>
    </row>
    <row r="22" spans="1:47" s="69" customFormat="1" ht="16.649999999999999" customHeight="1" x14ac:dyDescent="0.3">
      <c r="A22" s="116" t="s">
        <v>119</v>
      </c>
      <c r="B22" s="98">
        <f>Werte1!B21</f>
        <v>0</v>
      </c>
      <c r="C22" s="99">
        <f>'S18'!$E$103</f>
        <v>0</v>
      </c>
      <c r="D22" s="100" t="str">
        <f t="shared" si="0"/>
        <v>FB</v>
      </c>
      <c r="E22" s="104">
        <f>Da!G39</f>
        <v>0</v>
      </c>
      <c r="F22" s="112">
        <f>Da!I39</f>
        <v>0</v>
      </c>
      <c r="G22" s="112">
        <f>Da!J39</f>
        <v>0</v>
      </c>
      <c r="H22" s="103">
        <f>'S18'!$E$90</f>
        <v>0</v>
      </c>
      <c r="I22" s="103">
        <f>'S18'!$E$91</f>
        <v>0</v>
      </c>
      <c r="J22" s="103">
        <f>'S18'!$E$92</f>
        <v>0</v>
      </c>
      <c r="K22" s="103">
        <f>'S18'!$E$93</f>
        <v>0</v>
      </c>
      <c r="L22" s="103">
        <f>'S18'!$E$94</f>
        <v>0</v>
      </c>
      <c r="M22" s="103">
        <f>'S18'!$E$95</f>
        <v>0</v>
      </c>
      <c r="N22" s="103">
        <f>'S18'!$E$96</f>
        <v>0</v>
      </c>
      <c r="O22" s="457">
        <f>'S18'!$E$105</f>
        <v>0</v>
      </c>
      <c r="P22" s="103">
        <f>'S18'!$E$97</f>
        <v>0</v>
      </c>
      <c r="Q22" s="103">
        <f>'S18'!$E$98</f>
        <v>0</v>
      </c>
      <c r="R22" s="103">
        <f>'S18'!$E$99</f>
        <v>0</v>
      </c>
      <c r="S22" s="103">
        <f>'S18'!$E$100</f>
        <v>0</v>
      </c>
      <c r="T22" s="103">
        <f>'S18'!$E$101</f>
        <v>0</v>
      </c>
      <c r="U22" s="103">
        <f>'S18'!$E$102</f>
        <v>0</v>
      </c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447" t="str">
        <f t="shared" si="1"/>
        <v>S</v>
      </c>
      <c r="AG22" s="110" t="str">
        <f t="shared" si="2"/>
        <v>FB</v>
      </c>
      <c r="AH22" s="101">
        <f t="shared" si="3"/>
        <v>0</v>
      </c>
      <c r="AI22" s="101">
        <f t="shared" si="3"/>
        <v>0</v>
      </c>
      <c r="AJ22" s="101">
        <f t="shared" si="4"/>
        <v>0</v>
      </c>
      <c r="AK22" s="101">
        <f t="shared" si="5"/>
        <v>0</v>
      </c>
      <c r="AL22" s="101">
        <f t="shared" si="5"/>
        <v>0</v>
      </c>
      <c r="AM22" s="101">
        <f t="shared" si="6"/>
        <v>0</v>
      </c>
      <c r="AN22" s="101">
        <f t="shared" si="7"/>
        <v>0</v>
      </c>
      <c r="AO22" s="101">
        <f t="shared" si="7"/>
        <v>0</v>
      </c>
      <c r="AP22" s="101">
        <f t="shared" si="8"/>
        <v>0</v>
      </c>
      <c r="AQ22" s="101">
        <f t="shared" si="9"/>
        <v>0</v>
      </c>
      <c r="AR22" s="101">
        <f t="shared" si="10"/>
        <v>0</v>
      </c>
      <c r="AS22" s="101">
        <f t="shared" si="11"/>
        <v>0</v>
      </c>
      <c r="AT22" s="101">
        <f t="shared" si="12"/>
        <v>0</v>
      </c>
      <c r="AU22" s="101">
        <f t="shared" si="13"/>
        <v>0</v>
      </c>
    </row>
    <row r="23" spans="1:47" s="69" customFormat="1" ht="16.649999999999999" customHeight="1" x14ac:dyDescent="0.3">
      <c r="A23" s="116" t="s">
        <v>120</v>
      </c>
      <c r="B23" s="98">
        <f>Werte1!B22</f>
        <v>0</v>
      </c>
      <c r="C23" s="99">
        <f>'S19'!$E$103</f>
        <v>0</v>
      </c>
      <c r="D23" s="100" t="str">
        <f t="shared" si="0"/>
        <v>FB</v>
      </c>
      <c r="E23" s="104">
        <f>Da!G40</f>
        <v>0</v>
      </c>
      <c r="F23" s="112">
        <f>Da!I40</f>
        <v>0</v>
      </c>
      <c r="G23" s="112">
        <f>Da!J40</f>
        <v>0</v>
      </c>
      <c r="H23" s="103">
        <f>'S19'!$E$90</f>
        <v>0</v>
      </c>
      <c r="I23" s="103">
        <f>'S19'!$E$91</f>
        <v>0</v>
      </c>
      <c r="J23" s="103">
        <f>'S19'!$E$92</f>
        <v>0</v>
      </c>
      <c r="K23" s="103">
        <f>'S19'!$E$93</f>
        <v>0</v>
      </c>
      <c r="L23" s="103">
        <f>'S19'!$E$94</f>
        <v>0</v>
      </c>
      <c r="M23" s="103">
        <f>'S19'!$E$95</f>
        <v>0</v>
      </c>
      <c r="N23" s="103">
        <f>'S19'!$E$96</f>
        <v>0</v>
      </c>
      <c r="O23" s="457">
        <f>'S19'!$E$105</f>
        <v>0</v>
      </c>
      <c r="P23" s="103">
        <f>'S19'!$E$97</f>
        <v>0</v>
      </c>
      <c r="Q23" s="103">
        <f>'S19'!$E$98</f>
        <v>0</v>
      </c>
      <c r="R23" s="103">
        <f>'S19'!$E$99</f>
        <v>0</v>
      </c>
      <c r="S23" s="103">
        <f>'S19'!$E$100</f>
        <v>0</v>
      </c>
      <c r="T23" s="103">
        <f>'S19'!$E$101</f>
        <v>0</v>
      </c>
      <c r="U23" s="103">
        <f>'S19'!$E$102</f>
        <v>0</v>
      </c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447" t="str">
        <f t="shared" si="1"/>
        <v>S</v>
      </c>
      <c r="AG23" s="110" t="str">
        <f t="shared" si="2"/>
        <v>FB</v>
      </c>
      <c r="AH23" s="101">
        <f t="shared" si="3"/>
        <v>0</v>
      </c>
      <c r="AI23" s="101">
        <f t="shared" si="3"/>
        <v>0</v>
      </c>
      <c r="AJ23" s="101">
        <f t="shared" si="4"/>
        <v>0</v>
      </c>
      <c r="AK23" s="101">
        <f t="shared" si="5"/>
        <v>0</v>
      </c>
      <c r="AL23" s="101">
        <f t="shared" si="5"/>
        <v>0</v>
      </c>
      <c r="AM23" s="101">
        <f t="shared" si="6"/>
        <v>0</v>
      </c>
      <c r="AN23" s="101">
        <f t="shared" si="7"/>
        <v>0</v>
      </c>
      <c r="AO23" s="101">
        <f t="shared" si="7"/>
        <v>0</v>
      </c>
      <c r="AP23" s="101">
        <f t="shared" si="8"/>
        <v>0</v>
      </c>
      <c r="AQ23" s="101">
        <f t="shared" si="9"/>
        <v>0</v>
      </c>
      <c r="AR23" s="101">
        <f t="shared" si="10"/>
        <v>0</v>
      </c>
      <c r="AS23" s="101">
        <f t="shared" si="11"/>
        <v>0</v>
      </c>
      <c r="AT23" s="101">
        <f t="shared" si="12"/>
        <v>0</v>
      </c>
      <c r="AU23" s="101">
        <f t="shared" si="13"/>
        <v>0</v>
      </c>
    </row>
    <row r="24" spans="1:47" s="69" customFormat="1" ht="16.649999999999999" customHeight="1" x14ac:dyDescent="0.3">
      <c r="A24" s="116" t="s">
        <v>121</v>
      </c>
      <c r="B24" s="98">
        <f>Werte1!B23</f>
        <v>0</v>
      </c>
      <c r="C24" s="99">
        <f>'S20'!$E$103</f>
        <v>0</v>
      </c>
      <c r="D24" s="100" t="str">
        <f t="shared" si="0"/>
        <v>FB</v>
      </c>
      <c r="E24" s="104">
        <f>Da!G41</f>
        <v>0</v>
      </c>
      <c r="F24" s="112">
        <f>Da!I41</f>
        <v>0</v>
      </c>
      <c r="G24" s="112">
        <f>Da!J41</f>
        <v>0</v>
      </c>
      <c r="H24" s="103">
        <f>'S20'!$E$90</f>
        <v>0</v>
      </c>
      <c r="I24" s="103">
        <f>'S20'!$E$91</f>
        <v>0</v>
      </c>
      <c r="J24" s="103">
        <f>'S20'!$E$92</f>
        <v>0</v>
      </c>
      <c r="K24" s="103">
        <f>'S20'!$E$93</f>
        <v>0</v>
      </c>
      <c r="L24" s="103">
        <f>'S20'!$E$94</f>
        <v>0</v>
      </c>
      <c r="M24" s="103">
        <f>'S20'!$E$95</f>
        <v>0</v>
      </c>
      <c r="N24" s="103">
        <f>'S20'!$E$96</f>
        <v>0</v>
      </c>
      <c r="O24" s="457">
        <f>'S20'!$E$105</f>
        <v>0</v>
      </c>
      <c r="P24" s="103">
        <f>'S20'!$E$97</f>
        <v>0</v>
      </c>
      <c r="Q24" s="103">
        <f>'S20'!$E$98</f>
        <v>0</v>
      </c>
      <c r="R24" s="103">
        <f>'S20'!$E$99</f>
        <v>0</v>
      </c>
      <c r="S24" s="103">
        <f>'S20'!$E$100</f>
        <v>0</v>
      </c>
      <c r="T24" s="103">
        <f>'S20'!$E$101</f>
        <v>0</v>
      </c>
      <c r="U24" s="103">
        <f>'S20'!$E$102</f>
        <v>0</v>
      </c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447" t="str">
        <f t="shared" si="1"/>
        <v>S</v>
      </c>
      <c r="AG24" s="110" t="str">
        <f t="shared" si="2"/>
        <v>FB</v>
      </c>
      <c r="AH24" s="101">
        <f t="shared" si="3"/>
        <v>0</v>
      </c>
      <c r="AI24" s="101">
        <f t="shared" si="3"/>
        <v>0</v>
      </c>
      <c r="AJ24" s="101">
        <f t="shared" si="4"/>
        <v>0</v>
      </c>
      <c r="AK24" s="101">
        <f t="shared" si="5"/>
        <v>0</v>
      </c>
      <c r="AL24" s="101">
        <f t="shared" si="5"/>
        <v>0</v>
      </c>
      <c r="AM24" s="101">
        <f t="shared" si="6"/>
        <v>0</v>
      </c>
      <c r="AN24" s="101">
        <f t="shared" si="7"/>
        <v>0</v>
      </c>
      <c r="AO24" s="101">
        <f t="shared" si="7"/>
        <v>0</v>
      </c>
      <c r="AP24" s="101">
        <f t="shared" si="8"/>
        <v>0</v>
      </c>
      <c r="AQ24" s="101">
        <f t="shared" si="9"/>
        <v>0</v>
      </c>
      <c r="AR24" s="101">
        <f t="shared" si="10"/>
        <v>0</v>
      </c>
      <c r="AS24" s="101">
        <f t="shared" si="11"/>
        <v>0</v>
      </c>
      <c r="AT24" s="101">
        <f t="shared" si="12"/>
        <v>0</v>
      </c>
      <c r="AU24" s="101">
        <f t="shared" si="13"/>
        <v>0</v>
      </c>
    </row>
    <row r="25" spans="1:47" s="69" customFormat="1" ht="16.649999999999999" customHeight="1" x14ac:dyDescent="0.3">
      <c r="A25" s="116" t="s">
        <v>122</v>
      </c>
      <c r="B25" s="98">
        <f>Werte1!B24</f>
        <v>0</v>
      </c>
      <c r="C25" s="99">
        <f>'S21'!$E$103</f>
        <v>0</v>
      </c>
      <c r="D25" s="100" t="str">
        <f t="shared" si="0"/>
        <v>FB</v>
      </c>
      <c r="E25" s="104">
        <f>Da!G42</f>
        <v>0</v>
      </c>
      <c r="F25" s="112">
        <f>Da!I42</f>
        <v>0</v>
      </c>
      <c r="G25" s="112">
        <f>Da!J42</f>
        <v>0</v>
      </c>
      <c r="H25" s="103">
        <f>'S21'!$E$90</f>
        <v>0</v>
      </c>
      <c r="I25" s="103">
        <f>'S21'!$E$91</f>
        <v>0</v>
      </c>
      <c r="J25" s="103">
        <f>'S21'!$E$92</f>
        <v>0</v>
      </c>
      <c r="K25" s="103">
        <f>'S21'!$E$93</f>
        <v>0</v>
      </c>
      <c r="L25" s="103">
        <f>'S21'!$E$94</f>
        <v>0</v>
      </c>
      <c r="M25" s="103">
        <f>'S21'!$E$95</f>
        <v>0</v>
      </c>
      <c r="N25" s="103">
        <f>'S21'!$E$96</f>
        <v>0</v>
      </c>
      <c r="O25" s="457">
        <f>'S21'!$E$105</f>
        <v>0</v>
      </c>
      <c r="P25" s="103">
        <f>'S21'!$E$97</f>
        <v>0</v>
      </c>
      <c r="Q25" s="103">
        <f>'S21'!$E$98</f>
        <v>0</v>
      </c>
      <c r="R25" s="103">
        <f>'S21'!$E$99</f>
        <v>0</v>
      </c>
      <c r="S25" s="103">
        <f>'S21'!$E$100</f>
        <v>0</v>
      </c>
      <c r="T25" s="103">
        <f>'S21'!$E$101</f>
        <v>0</v>
      </c>
      <c r="U25" s="103">
        <f>'S21'!$E$102</f>
        <v>0</v>
      </c>
      <c r="V25" s="182"/>
      <c r="W25" s="182"/>
      <c r="X25" s="182"/>
      <c r="Y25" s="182"/>
      <c r="Z25" s="182"/>
      <c r="AA25" s="182"/>
      <c r="AB25" s="182"/>
      <c r="AC25" s="182"/>
      <c r="AD25" s="182"/>
      <c r="AE25" s="182"/>
      <c r="AF25" s="447" t="str">
        <f t="shared" si="1"/>
        <v>S</v>
      </c>
      <c r="AG25" s="110" t="str">
        <f t="shared" si="2"/>
        <v>FB</v>
      </c>
      <c r="AH25" s="101">
        <f t="shared" si="3"/>
        <v>0</v>
      </c>
      <c r="AI25" s="101">
        <f t="shared" si="3"/>
        <v>0</v>
      </c>
      <c r="AJ25" s="101">
        <f t="shared" si="4"/>
        <v>0</v>
      </c>
      <c r="AK25" s="101">
        <f t="shared" si="5"/>
        <v>0</v>
      </c>
      <c r="AL25" s="101">
        <f t="shared" si="5"/>
        <v>0</v>
      </c>
      <c r="AM25" s="101">
        <f t="shared" si="6"/>
        <v>0</v>
      </c>
      <c r="AN25" s="101">
        <f t="shared" si="7"/>
        <v>0</v>
      </c>
      <c r="AO25" s="101">
        <f t="shared" si="7"/>
        <v>0</v>
      </c>
      <c r="AP25" s="101">
        <f t="shared" si="8"/>
        <v>0</v>
      </c>
      <c r="AQ25" s="101">
        <f t="shared" si="9"/>
        <v>0</v>
      </c>
      <c r="AR25" s="101">
        <f t="shared" si="10"/>
        <v>0</v>
      </c>
      <c r="AS25" s="101">
        <f t="shared" si="11"/>
        <v>0</v>
      </c>
      <c r="AT25" s="101">
        <f t="shared" si="12"/>
        <v>0</v>
      </c>
      <c r="AU25" s="101">
        <f t="shared" si="13"/>
        <v>0</v>
      </c>
    </row>
    <row r="26" spans="1:47" s="69" customFormat="1" ht="16.649999999999999" customHeight="1" x14ac:dyDescent="0.3">
      <c r="A26" s="116" t="s">
        <v>123</v>
      </c>
      <c r="B26" s="98">
        <f>Werte1!B25</f>
        <v>0</v>
      </c>
      <c r="C26" s="99">
        <f>'S22'!$E$103</f>
        <v>0</v>
      </c>
      <c r="D26" s="100" t="str">
        <f t="shared" si="0"/>
        <v>FB</v>
      </c>
      <c r="E26" s="104">
        <f>Da!G43</f>
        <v>0</v>
      </c>
      <c r="F26" s="112">
        <f>Da!I43</f>
        <v>0</v>
      </c>
      <c r="G26" s="112">
        <f>Da!J43</f>
        <v>0</v>
      </c>
      <c r="H26" s="103">
        <f>'S22'!$E$90</f>
        <v>0</v>
      </c>
      <c r="I26" s="103">
        <f>'S22'!$E$91</f>
        <v>0</v>
      </c>
      <c r="J26" s="103">
        <f>'S22'!$E$92</f>
        <v>0</v>
      </c>
      <c r="K26" s="103">
        <f>'S22'!$E$93</f>
        <v>0</v>
      </c>
      <c r="L26" s="103">
        <f>'S22'!$E$94</f>
        <v>0</v>
      </c>
      <c r="M26" s="103">
        <f>'S22'!$E$95</f>
        <v>0</v>
      </c>
      <c r="N26" s="103">
        <f>'S22'!$E$96</f>
        <v>0</v>
      </c>
      <c r="O26" s="457">
        <f>'S22'!$E$105</f>
        <v>0</v>
      </c>
      <c r="P26" s="103">
        <f>'S22'!$E$97</f>
        <v>0</v>
      </c>
      <c r="Q26" s="103">
        <f>'S22'!$E$98</f>
        <v>0</v>
      </c>
      <c r="R26" s="103">
        <f>'S22'!$E$99</f>
        <v>0</v>
      </c>
      <c r="S26" s="103">
        <f>'S22'!$E$100</f>
        <v>0</v>
      </c>
      <c r="T26" s="103">
        <f>'S22'!$E$101</f>
        <v>0</v>
      </c>
      <c r="U26" s="103">
        <f>'S22'!$E$102</f>
        <v>0</v>
      </c>
      <c r="V26" s="182"/>
      <c r="W26" s="182"/>
      <c r="X26" s="182"/>
      <c r="Y26" s="182"/>
      <c r="Z26" s="182"/>
      <c r="AA26" s="182"/>
      <c r="AB26" s="182"/>
      <c r="AC26" s="182"/>
      <c r="AD26" s="182"/>
      <c r="AE26" s="182"/>
      <c r="AF26" s="447" t="str">
        <f t="shared" si="1"/>
        <v>S</v>
      </c>
      <c r="AG26" s="110" t="str">
        <f t="shared" si="2"/>
        <v>FB</v>
      </c>
      <c r="AH26" s="101">
        <f t="shared" si="3"/>
        <v>0</v>
      </c>
      <c r="AI26" s="101">
        <f t="shared" si="3"/>
        <v>0</v>
      </c>
      <c r="AJ26" s="101">
        <f t="shared" si="4"/>
        <v>0</v>
      </c>
      <c r="AK26" s="101">
        <f t="shared" si="5"/>
        <v>0</v>
      </c>
      <c r="AL26" s="101">
        <f t="shared" si="5"/>
        <v>0</v>
      </c>
      <c r="AM26" s="101">
        <f t="shared" si="6"/>
        <v>0</v>
      </c>
      <c r="AN26" s="101">
        <f t="shared" si="7"/>
        <v>0</v>
      </c>
      <c r="AO26" s="101">
        <f t="shared" si="7"/>
        <v>0</v>
      </c>
      <c r="AP26" s="101">
        <f t="shared" si="8"/>
        <v>0</v>
      </c>
      <c r="AQ26" s="101">
        <f t="shared" si="9"/>
        <v>0</v>
      </c>
      <c r="AR26" s="101">
        <f t="shared" si="10"/>
        <v>0</v>
      </c>
      <c r="AS26" s="101">
        <f t="shared" si="11"/>
        <v>0</v>
      </c>
      <c r="AT26" s="101">
        <f t="shared" si="12"/>
        <v>0</v>
      </c>
      <c r="AU26" s="101">
        <f t="shared" si="13"/>
        <v>0</v>
      </c>
    </row>
    <row r="27" spans="1:47" s="69" customFormat="1" ht="16.649999999999999" customHeight="1" x14ac:dyDescent="0.3">
      <c r="A27" s="116" t="s">
        <v>124</v>
      </c>
      <c r="B27" s="98">
        <f>Werte1!B26</f>
        <v>0</v>
      </c>
      <c r="C27" s="99">
        <f>'S23'!$E$103</f>
        <v>0</v>
      </c>
      <c r="D27" s="100" t="str">
        <f t="shared" si="0"/>
        <v>FB</v>
      </c>
      <c r="E27" s="104">
        <f>Da!G44</f>
        <v>0</v>
      </c>
      <c r="F27" s="112">
        <f>Da!I44</f>
        <v>0</v>
      </c>
      <c r="G27" s="112">
        <f>Da!J44</f>
        <v>0</v>
      </c>
      <c r="H27" s="103">
        <f>'S23'!$E$90</f>
        <v>0</v>
      </c>
      <c r="I27" s="103">
        <f>'S23'!$E$91</f>
        <v>0</v>
      </c>
      <c r="J27" s="103">
        <f>'S23'!$E$92</f>
        <v>0</v>
      </c>
      <c r="K27" s="103">
        <f>'S23'!$E$93</f>
        <v>0</v>
      </c>
      <c r="L27" s="103">
        <f>'S23'!$E$94</f>
        <v>0</v>
      </c>
      <c r="M27" s="103">
        <f>'S23'!$E$95</f>
        <v>0</v>
      </c>
      <c r="N27" s="103">
        <f>'S23'!$E$96</f>
        <v>0</v>
      </c>
      <c r="O27" s="457">
        <f>'S23'!$E$105</f>
        <v>0</v>
      </c>
      <c r="P27" s="103">
        <f>'S23'!$E$97</f>
        <v>0</v>
      </c>
      <c r="Q27" s="103">
        <f>'S23'!$E$98</f>
        <v>0</v>
      </c>
      <c r="R27" s="103">
        <f>'S23'!$E$99</f>
        <v>0</v>
      </c>
      <c r="S27" s="103">
        <f>'S23'!$E$100</f>
        <v>0</v>
      </c>
      <c r="T27" s="103">
        <f>'S23'!$E$101</f>
        <v>0</v>
      </c>
      <c r="U27" s="103">
        <f>'S23'!$E$102</f>
        <v>0</v>
      </c>
      <c r="V27" s="182"/>
      <c r="W27" s="182"/>
      <c r="X27" s="182"/>
      <c r="Y27" s="182"/>
      <c r="Z27" s="182"/>
      <c r="AA27" s="182"/>
      <c r="AB27" s="182"/>
      <c r="AC27" s="182"/>
      <c r="AD27" s="182"/>
      <c r="AE27" s="182"/>
      <c r="AF27" s="447" t="str">
        <f t="shared" si="1"/>
        <v>S</v>
      </c>
      <c r="AG27" s="110" t="str">
        <f t="shared" si="2"/>
        <v>FB</v>
      </c>
      <c r="AH27" s="101">
        <f t="shared" si="3"/>
        <v>0</v>
      </c>
      <c r="AI27" s="101">
        <f t="shared" si="3"/>
        <v>0</v>
      </c>
      <c r="AJ27" s="101">
        <f t="shared" si="4"/>
        <v>0</v>
      </c>
      <c r="AK27" s="101">
        <f t="shared" si="5"/>
        <v>0</v>
      </c>
      <c r="AL27" s="101">
        <f t="shared" si="5"/>
        <v>0</v>
      </c>
      <c r="AM27" s="101">
        <f t="shared" si="6"/>
        <v>0</v>
      </c>
      <c r="AN27" s="101">
        <f t="shared" si="7"/>
        <v>0</v>
      </c>
      <c r="AO27" s="101">
        <f t="shared" si="7"/>
        <v>0</v>
      </c>
      <c r="AP27" s="101">
        <f t="shared" si="8"/>
        <v>0</v>
      </c>
      <c r="AQ27" s="101">
        <f t="shared" si="9"/>
        <v>0</v>
      </c>
      <c r="AR27" s="101">
        <f t="shared" si="10"/>
        <v>0</v>
      </c>
      <c r="AS27" s="101">
        <f t="shared" si="11"/>
        <v>0</v>
      </c>
      <c r="AT27" s="101">
        <f t="shared" si="12"/>
        <v>0</v>
      </c>
      <c r="AU27" s="101">
        <f t="shared" si="13"/>
        <v>0</v>
      </c>
    </row>
    <row r="28" spans="1:47" s="69" customFormat="1" ht="16.649999999999999" customHeight="1" x14ac:dyDescent="0.3">
      <c r="A28" s="116" t="s">
        <v>125</v>
      </c>
      <c r="B28" s="98">
        <f>Werte1!B27</f>
        <v>0</v>
      </c>
      <c r="C28" s="99">
        <f>'S24'!$E$103</f>
        <v>0</v>
      </c>
      <c r="D28" s="100" t="str">
        <f t="shared" si="0"/>
        <v>FB</v>
      </c>
      <c r="E28" s="104">
        <f>Da!G45</f>
        <v>0</v>
      </c>
      <c r="F28" s="112">
        <f>Da!I45</f>
        <v>0</v>
      </c>
      <c r="G28" s="112">
        <f>Da!J45</f>
        <v>0</v>
      </c>
      <c r="H28" s="103">
        <f>'S24'!$E$90</f>
        <v>0</v>
      </c>
      <c r="I28" s="103">
        <f>'S24'!$E$91</f>
        <v>0</v>
      </c>
      <c r="J28" s="103">
        <f>'S24'!$E$92</f>
        <v>0</v>
      </c>
      <c r="K28" s="103">
        <f>'S24'!$E$93</f>
        <v>0</v>
      </c>
      <c r="L28" s="103">
        <f>'S24'!$E$94</f>
        <v>0</v>
      </c>
      <c r="M28" s="103">
        <f>'S24'!$E$95</f>
        <v>0</v>
      </c>
      <c r="N28" s="103">
        <f>'S24'!$E$96</f>
        <v>0</v>
      </c>
      <c r="O28" s="457">
        <f>'S24'!$E$105</f>
        <v>0</v>
      </c>
      <c r="P28" s="103">
        <f>'S24'!$E$97</f>
        <v>0</v>
      </c>
      <c r="Q28" s="103">
        <f>'S24'!$E$98</f>
        <v>0</v>
      </c>
      <c r="R28" s="103">
        <f>'S24'!$E$99</f>
        <v>0</v>
      </c>
      <c r="S28" s="103">
        <f>'S24'!$E$100</f>
        <v>0</v>
      </c>
      <c r="T28" s="103">
        <f>'S24'!$E$101</f>
        <v>0</v>
      </c>
      <c r="U28" s="103">
        <f>'S24'!$E$102</f>
        <v>0</v>
      </c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447" t="str">
        <f t="shared" si="1"/>
        <v>S</v>
      </c>
      <c r="AG28" s="110" t="str">
        <f t="shared" si="2"/>
        <v>FB</v>
      </c>
      <c r="AH28" s="101">
        <f t="shared" si="3"/>
        <v>0</v>
      </c>
      <c r="AI28" s="101">
        <f t="shared" si="3"/>
        <v>0</v>
      </c>
      <c r="AJ28" s="101">
        <f t="shared" si="4"/>
        <v>0</v>
      </c>
      <c r="AK28" s="101">
        <f t="shared" si="5"/>
        <v>0</v>
      </c>
      <c r="AL28" s="101">
        <f t="shared" si="5"/>
        <v>0</v>
      </c>
      <c r="AM28" s="101">
        <f t="shared" si="6"/>
        <v>0</v>
      </c>
      <c r="AN28" s="101">
        <f t="shared" si="7"/>
        <v>0</v>
      </c>
      <c r="AO28" s="101">
        <f t="shared" si="7"/>
        <v>0</v>
      </c>
      <c r="AP28" s="101">
        <f t="shared" si="8"/>
        <v>0</v>
      </c>
      <c r="AQ28" s="101">
        <f t="shared" si="9"/>
        <v>0</v>
      </c>
      <c r="AR28" s="101">
        <f t="shared" si="10"/>
        <v>0</v>
      </c>
      <c r="AS28" s="101">
        <f t="shared" si="11"/>
        <v>0</v>
      </c>
      <c r="AT28" s="101">
        <f t="shared" si="12"/>
        <v>0</v>
      </c>
      <c r="AU28" s="101">
        <f t="shared" si="13"/>
        <v>0</v>
      </c>
    </row>
    <row r="29" spans="1:47" s="69" customFormat="1" ht="16.649999999999999" customHeight="1" x14ac:dyDescent="0.3">
      <c r="A29" s="116" t="s">
        <v>126</v>
      </c>
      <c r="B29" s="98">
        <f>Werte1!B28</f>
        <v>0</v>
      </c>
      <c r="C29" s="99">
        <f>'S25'!$E$103</f>
        <v>0</v>
      </c>
      <c r="D29" s="100" t="str">
        <f t="shared" si="0"/>
        <v>FB</v>
      </c>
      <c r="E29" s="104">
        <f>Da!G46</f>
        <v>0</v>
      </c>
      <c r="F29" s="112">
        <f>Da!I46</f>
        <v>0</v>
      </c>
      <c r="G29" s="112">
        <f>Da!J46</f>
        <v>0</v>
      </c>
      <c r="H29" s="103">
        <f>'S25'!$E$90</f>
        <v>0</v>
      </c>
      <c r="I29" s="103">
        <f>'S25'!$E$91</f>
        <v>0</v>
      </c>
      <c r="J29" s="103">
        <f>'S25'!$E$92</f>
        <v>0</v>
      </c>
      <c r="K29" s="103">
        <f>'S25'!$E$93</f>
        <v>0</v>
      </c>
      <c r="L29" s="103">
        <f>'S25'!$E$94</f>
        <v>0</v>
      </c>
      <c r="M29" s="103">
        <f>'S25'!$E$95</f>
        <v>0</v>
      </c>
      <c r="N29" s="103">
        <f>'S25'!$E$96</f>
        <v>0</v>
      </c>
      <c r="O29" s="457">
        <f>'S25'!$E$105</f>
        <v>0</v>
      </c>
      <c r="P29" s="103">
        <f>'S25'!$E$97</f>
        <v>0</v>
      </c>
      <c r="Q29" s="103">
        <f>'S25'!$E$98</f>
        <v>0</v>
      </c>
      <c r="R29" s="103">
        <f>'S25'!$E$99</f>
        <v>0</v>
      </c>
      <c r="S29" s="103">
        <f>'S25'!$E$100</f>
        <v>0</v>
      </c>
      <c r="T29" s="103">
        <f>'S25'!$E$101</f>
        <v>0</v>
      </c>
      <c r="U29" s="103">
        <f>'S25'!$E$102</f>
        <v>0</v>
      </c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447" t="str">
        <f t="shared" si="1"/>
        <v>S</v>
      </c>
      <c r="AG29" s="110" t="str">
        <f t="shared" si="2"/>
        <v>FB</v>
      </c>
      <c r="AH29" s="101">
        <f t="shared" si="3"/>
        <v>0</v>
      </c>
      <c r="AI29" s="101">
        <f t="shared" si="3"/>
        <v>0</v>
      </c>
      <c r="AJ29" s="101">
        <f t="shared" si="4"/>
        <v>0</v>
      </c>
      <c r="AK29" s="101">
        <f t="shared" si="5"/>
        <v>0</v>
      </c>
      <c r="AL29" s="101">
        <f t="shared" si="5"/>
        <v>0</v>
      </c>
      <c r="AM29" s="101">
        <f t="shared" si="6"/>
        <v>0</v>
      </c>
      <c r="AN29" s="101">
        <f t="shared" si="7"/>
        <v>0</v>
      </c>
      <c r="AO29" s="101">
        <f t="shared" si="7"/>
        <v>0</v>
      </c>
      <c r="AP29" s="101">
        <f t="shared" si="8"/>
        <v>0</v>
      </c>
      <c r="AQ29" s="101">
        <f t="shared" si="9"/>
        <v>0</v>
      </c>
      <c r="AR29" s="101">
        <f t="shared" si="10"/>
        <v>0</v>
      </c>
      <c r="AS29" s="101">
        <f t="shared" si="11"/>
        <v>0</v>
      </c>
      <c r="AT29" s="101">
        <f t="shared" si="12"/>
        <v>0</v>
      </c>
      <c r="AU29" s="101">
        <f t="shared" si="13"/>
        <v>0</v>
      </c>
    </row>
    <row r="30" spans="1:47" s="69" customFormat="1" ht="16.649999999999999" customHeight="1" x14ac:dyDescent="0.3">
      <c r="A30" s="116" t="s">
        <v>127</v>
      </c>
      <c r="B30" s="98">
        <f>Werte1!B29</f>
        <v>0</v>
      </c>
      <c r="C30" s="99">
        <f>'S26'!$E$103</f>
        <v>0</v>
      </c>
      <c r="D30" s="100" t="str">
        <f t="shared" si="0"/>
        <v>FB</v>
      </c>
      <c r="E30" s="104">
        <f>Da!G47</f>
        <v>0</v>
      </c>
      <c r="F30" s="112">
        <f>Da!I47</f>
        <v>0</v>
      </c>
      <c r="G30" s="112">
        <f>Da!J47</f>
        <v>0</v>
      </c>
      <c r="H30" s="103">
        <f>'S26'!$E$90</f>
        <v>0</v>
      </c>
      <c r="I30" s="103">
        <f>'S26'!$E$91</f>
        <v>0</v>
      </c>
      <c r="J30" s="103">
        <f>'S26'!$E$92</f>
        <v>0</v>
      </c>
      <c r="K30" s="103">
        <f>'S26'!$E$93</f>
        <v>0</v>
      </c>
      <c r="L30" s="103">
        <f>'S26'!$E$94</f>
        <v>0</v>
      </c>
      <c r="M30" s="103">
        <f>'S26'!$E$95</f>
        <v>0</v>
      </c>
      <c r="N30" s="103">
        <f>'S26'!$E$96</f>
        <v>0</v>
      </c>
      <c r="O30" s="457">
        <f>'S26'!$E$105</f>
        <v>0</v>
      </c>
      <c r="P30" s="103">
        <f>'S26'!$E$97</f>
        <v>0</v>
      </c>
      <c r="Q30" s="103">
        <f>'S26'!$E$98</f>
        <v>0</v>
      </c>
      <c r="R30" s="103">
        <f>'S26'!$E$99</f>
        <v>0</v>
      </c>
      <c r="S30" s="103">
        <f>'S26'!$E$100</f>
        <v>0</v>
      </c>
      <c r="T30" s="103">
        <f>'S26'!$E$101</f>
        <v>0</v>
      </c>
      <c r="U30" s="103">
        <f>'S26'!$E$102</f>
        <v>0</v>
      </c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447" t="str">
        <f t="shared" si="1"/>
        <v>S</v>
      </c>
      <c r="AG30" s="110" t="str">
        <f t="shared" si="2"/>
        <v>FB</v>
      </c>
      <c r="AH30" s="101">
        <f t="shared" si="3"/>
        <v>0</v>
      </c>
      <c r="AI30" s="101">
        <f t="shared" si="3"/>
        <v>0</v>
      </c>
      <c r="AJ30" s="101">
        <f t="shared" si="4"/>
        <v>0</v>
      </c>
      <c r="AK30" s="101">
        <f t="shared" si="5"/>
        <v>0</v>
      </c>
      <c r="AL30" s="101">
        <f t="shared" si="5"/>
        <v>0</v>
      </c>
      <c r="AM30" s="101">
        <f t="shared" si="6"/>
        <v>0</v>
      </c>
      <c r="AN30" s="101">
        <f t="shared" si="7"/>
        <v>0</v>
      </c>
      <c r="AO30" s="101">
        <f t="shared" si="7"/>
        <v>0</v>
      </c>
      <c r="AP30" s="101">
        <f t="shared" si="8"/>
        <v>0</v>
      </c>
      <c r="AQ30" s="101">
        <f t="shared" si="9"/>
        <v>0</v>
      </c>
      <c r="AR30" s="101">
        <f t="shared" si="10"/>
        <v>0</v>
      </c>
      <c r="AS30" s="101">
        <f t="shared" si="11"/>
        <v>0</v>
      </c>
      <c r="AT30" s="101">
        <f t="shared" si="12"/>
        <v>0</v>
      </c>
      <c r="AU30" s="101">
        <f t="shared" si="13"/>
        <v>0</v>
      </c>
    </row>
    <row r="31" spans="1:47" s="69" customFormat="1" ht="16.649999999999999" customHeight="1" x14ac:dyDescent="0.3">
      <c r="A31" s="116" t="s">
        <v>128</v>
      </c>
      <c r="B31" s="98">
        <f>Werte1!B30</f>
        <v>0</v>
      </c>
      <c r="C31" s="99">
        <f>'S27'!$E$103</f>
        <v>0</v>
      </c>
      <c r="D31" s="100" t="str">
        <f t="shared" si="0"/>
        <v>FB</v>
      </c>
      <c r="E31" s="104">
        <f>Da!G48</f>
        <v>0</v>
      </c>
      <c r="F31" s="112">
        <f>Da!I48</f>
        <v>0</v>
      </c>
      <c r="G31" s="112">
        <f>Da!J48</f>
        <v>0</v>
      </c>
      <c r="H31" s="103">
        <f>'S27'!$E$90</f>
        <v>0</v>
      </c>
      <c r="I31" s="103">
        <f>'S27'!$E$91</f>
        <v>0</v>
      </c>
      <c r="J31" s="103">
        <f>'S27'!$E$92</f>
        <v>0</v>
      </c>
      <c r="K31" s="103">
        <f>'S27'!$E$93</f>
        <v>0</v>
      </c>
      <c r="L31" s="103">
        <f>'S27'!$E$94</f>
        <v>0</v>
      </c>
      <c r="M31" s="103">
        <f>'S27'!$E$95</f>
        <v>0</v>
      </c>
      <c r="N31" s="103">
        <f>'S27'!$E$96</f>
        <v>0</v>
      </c>
      <c r="O31" s="457">
        <f>'S27'!$E$105</f>
        <v>0</v>
      </c>
      <c r="P31" s="103">
        <f>'S27'!$E$97</f>
        <v>0</v>
      </c>
      <c r="Q31" s="103">
        <f>'S27'!$E$98</f>
        <v>0</v>
      </c>
      <c r="R31" s="103">
        <f>'S27'!$E$99</f>
        <v>0</v>
      </c>
      <c r="S31" s="103">
        <f>'S27'!$E$100</f>
        <v>0</v>
      </c>
      <c r="T31" s="103">
        <f>'S27'!$E$101</f>
        <v>0</v>
      </c>
      <c r="U31" s="103">
        <f>'S27'!$E$102</f>
        <v>0</v>
      </c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447" t="str">
        <f t="shared" si="1"/>
        <v>S</v>
      </c>
      <c r="AG31" s="110" t="str">
        <f t="shared" si="2"/>
        <v>FB</v>
      </c>
      <c r="AH31" s="101">
        <f t="shared" si="3"/>
        <v>0</v>
      </c>
      <c r="AI31" s="101">
        <f t="shared" si="3"/>
        <v>0</v>
      </c>
      <c r="AJ31" s="101">
        <f t="shared" si="4"/>
        <v>0</v>
      </c>
      <c r="AK31" s="101">
        <f t="shared" si="5"/>
        <v>0</v>
      </c>
      <c r="AL31" s="101">
        <f t="shared" si="5"/>
        <v>0</v>
      </c>
      <c r="AM31" s="101">
        <f t="shared" si="6"/>
        <v>0</v>
      </c>
      <c r="AN31" s="101">
        <f t="shared" si="7"/>
        <v>0</v>
      </c>
      <c r="AO31" s="101">
        <f t="shared" si="7"/>
        <v>0</v>
      </c>
      <c r="AP31" s="101">
        <f t="shared" si="8"/>
        <v>0</v>
      </c>
      <c r="AQ31" s="101">
        <f t="shared" si="9"/>
        <v>0</v>
      </c>
      <c r="AR31" s="101">
        <f t="shared" si="10"/>
        <v>0</v>
      </c>
      <c r="AS31" s="101">
        <f t="shared" si="11"/>
        <v>0</v>
      </c>
      <c r="AT31" s="101">
        <f t="shared" si="12"/>
        <v>0</v>
      </c>
      <c r="AU31" s="101">
        <f t="shared" si="13"/>
        <v>0</v>
      </c>
    </row>
    <row r="32" spans="1:47" s="69" customFormat="1" ht="16.649999999999999" customHeight="1" x14ac:dyDescent="0.3">
      <c r="A32" s="116" t="s">
        <v>129</v>
      </c>
      <c r="B32" s="98">
        <f>Werte1!B31</f>
        <v>0</v>
      </c>
      <c r="C32" s="99">
        <f>'S28'!$E$103</f>
        <v>0</v>
      </c>
      <c r="D32" s="100" t="str">
        <f t="shared" si="0"/>
        <v>FB</v>
      </c>
      <c r="E32" s="104">
        <f>Da!G49</f>
        <v>0</v>
      </c>
      <c r="F32" s="112">
        <f>Da!I49</f>
        <v>0</v>
      </c>
      <c r="G32" s="112">
        <f>Da!J49</f>
        <v>0</v>
      </c>
      <c r="H32" s="103">
        <f>'S28'!$E$90</f>
        <v>0</v>
      </c>
      <c r="I32" s="103">
        <f>'S28'!$E$91</f>
        <v>0</v>
      </c>
      <c r="J32" s="103">
        <f>'S28'!$E$92</f>
        <v>0</v>
      </c>
      <c r="K32" s="103">
        <f>'S28'!$E$93</f>
        <v>0</v>
      </c>
      <c r="L32" s="103">
        <f>'S28'!$E$94</f>
        <v>0</v>
      </c>
      <c r="M32" s="103">
        <f>'S28'!$E$95</f>
        <v>0</v>
      </c>
      <c r="N32" s="103">
        <f>'S28'!$E$96</f>
        <v>0</v>
      </c>
      <c r="O32" s="457">
        <f>'S28'!$E$105</f>
        <v>0</v>
      </c>
      <c r="P32" s="103">
        <f>'S28'!$E$97</f>
        <v>0</v>
      </c>
      <c r="Q32" s="103">
        <f>'S28'!$E$98</f>
        <v>0</v>
      </c>
      <c r="R32" s="103">
        <f>'S28'!$E$99</f>
        <v>0</v>
      </c>
      <c r="S32" s="103">
        <f>'S28'!$E$100</f>
        <v>0</v>
      </c>
      <c r="T32" s="103">
        <f>'S28'!$E$101</f>
        <v>0</v>
      </c>
      <c r="U32" s="103">
        <f>'S28'!$E$102</f>
        <v>0</v>
      </c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447" t="str">
        <f t="shared" si="1"/>
        <v>S</v>
      </c>
      <c r="AG32" s="110" t="str">
        <f t="shared" si="2"/>
        <v>FB</v>
      </c>
      <c r="AH32" s="101">
        <f t="shared" si="3"/>
        <v>0</v>
      </c>
      <c r="AI32" s="101">
        <f t="shared" si="3"/>
        <v>0</v>
      </c>
      <c r="AJ32" s="101">
        <f t="shared" si="4"/>
        <v>0</v>
      </c>
      <c r="AK32" s="101">
        <f t="shared" si="5"/>
        <v>0</v>
      </c>
      <c r="AL32" s="101">
        <f t="shared" si="5"/>
        <v>0</v>
      </c>
      <c r="AM32" s="101">
        <f t="shared" si="6"/>
        <v>0</v>
      </c>
      <c r="AN32" s="101">
        <f t="shared" si="7"/>
        <v>0</v>
      </c>
      <c r="AO32" s="101">
        <f t="shared" si="7"/>
        <v>0</v>
      </c>
      <c r="AP32" s="101">
        <f t="shared" si="8"/>
        <v>0</v>
      </c>
      <c r="AQ32" s="101">
        <f t="shared" si="9"/>
        <v>0</v>
      </c>
      <c r="AR32" s="101">
        <f t="shared" si="10"/>
        <v>0</v>
      </c>
      <c r="AS32" s="101">
        <f t="shared" si="11"/>
        <v>0</v>
      </c>
      <c r="AT32" s="101">
        <f t="shared" si="12"/>
        <v>0</v>
      </c>
      <c r="AU32" s="101">
        <f t="shared" si="13"/>
        <v>0</v>
      </c>
    </row>
    <row r="33" spans="1:47" s="69" customFormat="1" ht="16.649999999999999" customHeight="1" x14ac:dyDescent="0.3">
      <c r="A33" s="116" t="s">
        <v>130</v>
      </c>
      <c r="B33" s="98">
        <f>Werte1!B32</f>
        <v>0</v>
      </c>
      <c r="C33" s="99">
        <f>'S29'!$E$103</f>
        <v>0</v>
      </c>
      <c r="D33" s="100" t="str">
        <f t="shared" si="0"/>
        <v>FB</v>
      </c>
      <c r="E33" s="104">
        <f>Da!G50</f>
        <v>0</v>
      </c>
      <c r="F33" s="112">
        <f>Da!I50</f>
        <v>0</v>
      </c>
      <c r="G33" s="112">
        <f>Da!J50</f>
        <v>0</v>
      </c>
      <c r="H33" s="103">
        <f>'S29'!$E$90</f>
        <v>0</v>
      </c>
      <c r="I33" s="103">
        <f>'S29'!$E$91</f>
        <v>0</v>
      </c>
      <c r="J33" s="103">
        <f>'S29'!$E$92</f>
        <v>0</v>
      </c>
      <c r="K33" s="103">
        <f>'S29'!$E$93</f>
        <v>0</v>
      </c>
      <c r="L33" s="103">
        <f>'S29'!$E$94</f>
        <v>0</v>
      </c>
      <c r="M33" s="103">
        <f>'S29'!$E$95</f>
        <v>0</v>
      </c>
      <c r="N33" s="103">
        <f>'S29'!$E$96</f>
        <v>0</v>
      </c>
      <c r="O33" s="457">
        <f>'S29'!$E$105</f>
        <v>0</v>
      </c>
      <c r="P33" s="103">
        <f>'S29'!$E$97</f>
        <v>0</v>
      </c>
      <c r="Q33" s="103">
        <f>'S29'!$E$98</f>
        <v>0</v>
      </c>
      <c r="R33" s="103">
        <f>'S29'!$E$99</f>
        <v>0</v>
      </c>
      <c r="S33" s="103">
        <f>'S29'!$E$100</f>
        <v>0</v>
      </c>
      <c r="T33" s="103">
        <f>'S29'!$E$101</f>
        <v>0</v>
      </c>
      <c r="U33" s="103">
        <f>'S29'!$E$102</f>
        <v>0</v>
      </c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447" t="str">
        <f t="shared" si="1"/>
        <v>S</v>
      </c>
      <c r="AG33" s="110" t="str">
        <f t="shared" si="2"/>
        <v>FB</v>
      </c>
      <c r="AH33" s="101">
        <f t="shared" si="3"/>
        <v>0</v>
      </c>
      <c r="AI33" s="101">
        <f t="shared" si="3"/>
        <v>0</v>
      </c>
      <c r="AJ33" s="101">
        <f t="shared" si="4"/>
        <v>0</v>
      </c>
      <c r="AK33" s="101">
        <f t="shared" si="5"/>
        <v>0</v>
      </c>
      <c r="AL33" s="101">
        <f t="shared" si="5"/>
        <v>0</v>
      </c>
      <c r="AM33" s="101">
        <f t="shared" si="6"/>
        <v>0</v>
      </c>
      <c r="AN33" s="101">
        <f t="shared" si="7"/>
        <v>0</v>
      </c>
      <c r="AO33" s="101">
        <f t="shared" si="7"/>
        <v>0</v>
      </c>
      <c r="AP33" s="101">
        <f t="shared" si="8"/>
        <v>0</v>
      </c>
      <c r="AQ33" s="101">
        <f t="shared" si="9"/>
        <v>0</v>
      </c>
      <c r="AR33" s="101">
        <f t="shared" si="10"/>
        <v>0</v>
      </c>
      <c r="AS33" s="101">
        <f t="shared" si="11"/>
        <v>0</v>
      </c>
      <c r="AT33" s="101">
        <f t="shared" si="12"/>
        <v>0</v>
      </c>
      <c r="AU33" s="101">
        <f t="shared" si="13"/>
        <v>0</v>
      </c>
    </row>
    <row r="34" spans="1:47" s="69" customFormat="1" ht="16.649999999999999" customHeight="1" x14ac:dyDescent="0.3">
      <c r="A34" s="116" t="s">
        <v>131</v>
      </c>
      <c r="B34" s="98">
        <f>Werte1!B33</f>
        <v>0</v>
      </c>
      <c r="C34" s="99">
        <f>'S30'!$E$103</f>
        <v>0</v>
      </c>
      <c r="D34" s="100" t="str">
        <f t="shared" si="0"/>
        <v>FB</v>
      </c>
      <c r="E34" s="104">
        <f>Da!G51</f>
        <v>0</v>
      </c>
      <c r="F34" s="112">
        <f>Da!I51</f>
        <v>0</v>
      </c>
      <c r="G34" s="112">
        <f>Da!J51</f>
        <v>0</v>
      </c>
      <c r="H34" s="103">
        <f>'S30'!$E$90</f>
        <v>0</v>
      </c>
      <c r="I34" s="103">
        <f>'S30'!$E$91</f>
        <v>0</v>
      </c>
      <c r="J34" s="103">
        <f>'S30'!$E$92</f>
        <v>0</v>
      </c>
      <c r="K34" s="103">
        <f>'S30'!$E$93</f>
        <v>0</v>
      </c>
      <c r="L34" s="103">
        <f>'S30'!$E$94</f>
        <v>0</v>
      </c>
      <c r="M34" s="103">
        <f>'S30'!$E$95</f>
        <v>0</v>
      </c>
      <c r="N34" s="103">
        <f>'S30'!$E$96</f>
        <v>0</v>
      </c>
      <c r="O34" s="457">
        <f>'S30'!$E$105</f>
        <v>0</v>
      </c>
      <c r="P34" s="103">
        <f>'S30'!$E$97</f>
        <v>0</v>
      </c>
      <c r="Q34" s="103">
        <f>'S30'!$E$98</f>
        <v>0</v>
      </c>
      <c r="R34" s="103">
        <f>'S30'!$E$99</f>
        <v>0</v>
      </c>
      <c r="S34" s="103">
        <f>'S30'!$E$100</f>
        <v>0</v>
      </c>
      <c r="T34" s="103">
        <f>'S30'!$E$101</f>
        <v>0</v>
      </c>
      <c r="U34" s="103">
        <f>'S30'!$E$102</f>
        <v>0</v>
      </c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447" t="str">
        <f t="shared" si="1"/>
        <v>S</v>
      </c>
      <c r="AG34" s="110" t="str">
        <f t="shared" si="2"/>
        <v>FB</v>
      </c>
      <c r="AH34" s="101">
        <f t="shared" si="3"/>
        <v>0</v>
      </c>
      <c r="AI34" s="101">
        <f t="shared" si="3"/>
        <v>0</v>
      </c>
      <c r="AJ34" s="101">
        <f t="shared" si="4"/>
        <v>0</v>
      </c>
      <c r="AK34" s="101">
        <f t="shared" si="5"/>
        <v>0</v>
      </c>
      <c r="AL34" s="101">
        <f t="shared" si="5"/>
        <v>0</v>
      </c>
      <c r="AM34" s="101">
        <f t="shared" si="6"/>
        <v>0</v>
      </c>
      <c r="AN34" s="101">
        <f t="shared" si="7"/>
        <v>0</v>
      </c>
      <c r="AO34" s="101">
        <f t="shared" si="7"/>
        <v>0</v>
      </c>
      <c r="AP34" s="101">
        <f t="shared" si="8"/>
        <v>0</v>
      </c>
      <c r="AQ34" s="101">
        <f t="shared" si="9"/>
        <v>0</v>
      </c>
      <c r="AR34" s="101">
        <f t="shared" si="10"/>
        <v>0</v>
      </c>
      <c r="AS34" s="101">
        <f t="shared" si="11"/>
        <v>0</v>
      </c>
      <c r="AT34" s="101">
        <f t="shared" si="12"/>
        <v>0</v>
      </c>
      <c r="AU34" s="101">
        <f t="shared" si="13"/>
        <v>0</v>
      </c>
    </row>
    <row r="35" spans="1:47" s="69" customFormat="1" ht="16.649999999999999" customHeight="1" x14ac:dyDescent="0.3">
      <c r="A35" s="116" t="s">
        <v>132</v>
      </c>
      <c r="B35" s="98">
        <f>Werte1!B34</f>
        <v>0</v>
      </c>
      <c r="C35" s="99">
        <f>'S31'!$E$103</f>
        <v>0</v>
      </c>
      <c r="D35" s="100" t="str">
        <f t="shared" si="0"/>
        <v>FB</v>
      </c>
      <c r="E35" s="104">
        <f>Da!G52</f>
        <v>0</v>
      </c>
      <c r="F35" s="112">
        <f>Da!I52</f>
        <v>0</v>
      </c>
      <c r="G35" s="112">
        <f>Da!J52</f>
        <v>0</v>
      </c>
      <c r="H35" s="103">
        <f>'S31'!$E$90</f>
        <v>0</v>
      </c>
      <c r="I35" s="103">
        <f>'S31'!$E$91</f>
        <v>0</v>
      </c>
      <c r="J35" s="103">
        <f>'S31'!$E$92</f>
        <v>0</v>
      </c>
      <c r="K35" s="103">
        <f>'S31'!$E$93</f>
        <v>0</v>
      </c>
      <c r="L35" s="103">
        <f>'S31'!$E$94</f>
        <v>0</v>
      </c>
      <c r="M35" s="103">
        <f>'S31'!$E$95</f>
        <v>0</v>
      </c>
      <c r="N35" s="103">
        <f>'S31'!$E$96</f>
        <v>0</v>
      </c>
      <c r="O35" s="457">
        <f>'S31'!$E$105</f>
        <v>0</v>
      </c>
      <c r="P35" s="103">
        <f>'S31'!$E$97</f>
        <v>0</v>
      </c>
      <c r="Q35" s="103">
        <f>'S31'!$E$98</f>
        <v>0</v>
      </c>
      <c r="R35" s="103">
        <f>'S31'!$E$99</f>
        <v>0</v>
      </c>
      <c r="S35" s="103">
        <f>'S31'!$E$100</f>
        <v>0</v>
      </c>
      <c r="T35" s="103">
        <f>'S31'!$E$101</f>
        <v>0</v>
      </c>
      <c r="U35" s="103">
        <f>'S31'!$E$102</f>
        <v>0</v>
      </c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447" t="str">
        <f t="shared" si="1"/>
        <v>S</v>
      </c>
      <c r="AG35" s="110" t="str">
        <f t="shared" si="2"/>
        <v>FB</v>
      </c>
      <c r="AH35" s="101">
        <f t="shared" si="3"/>
        <v>0</v>
      </c>
      <c r="AI35" s="101">
        <f t="shared" si="3"/>
        <v>0</v>
      </c>
      <c r="AJ35" s="101">
        <f t="shared" si="4"/>
        <v>0</v>
      </c>
      <c r="AK35" s="101">
        <f t="shared" si="5"/>
        <v>0</v>
      </c>
      <c r="AL35" s="101">
        <f t="shared" si="5"/>
        <v>0</v>
      </c>
      <c r="AM35" s="101">
        <f t="shared" si="6"/>
        <v>0</v>
      </c>
      <c r="AN35" s="101">
        <f t="shared" si="7"/>
        <v>0</v>
      </c>
      <c r="AO35" s="101">
        <f t="shared" si="7"/>
        <v>0</v>
      </c>
      <c r="AP35" s="101">
        <f t="shared" si="8"/>
        <v>0</v>
      </c>
      <c r="AQ35" s="101">
        <f t="shared" si="9"/>
        <v>0</v>
      </c>
      <c r="AR35" s="101">
        <f t="shared" si="10"/>
        <v>0</v>
      </c>
      <c r="AS35" s="101">
        <f t="shared" si="11"/>
        <v>0</v>
      </c>
      <c r="AT35" s="101">
        <f t="shared" si="12"/>
        <v>0</v>
      </c>
      <c r="AU35" s="101">
        <f t="shared" si="13"/>
        <v>0</v>
      </c>
    </row>
    <row r="36" spans="1:47" s="69" customFormat="1" ht="16.649999999999999" customHeight="1" thickBot="1" x14ac:dyDescent="0.35">
      <c r="A36" s="116" t="s">
        <v>133</v>
      </c>
      <c r="B36" s="98">
        <f>Werte1!B35</f>
        <v>0</v>
      </c>
      <c r="C36" s="99">
        <f>'S32'!$E$103</f>
        <v>0</v>
      </c>
      <c r="D36" s="100" t="str">
        <f t="shared" si="0"/>
        <v>FB</v>
      </c>
      <c r="E36" s="105">
        <f>Da!G53</f>
        <v>0</v>
      </c>
      <c r="F36" s="112">
        <f>Da!I53</f>
        <v>0</v>
      </c>
      <c r="G36" s="112">
        <f>Da!J53</f>
        <v>0</v>
      </c>
      <c r="H36" s="103">
        <f>'S32'!$E$90</f>
        <v>0</v>
      </c>
      <c r="I36" s="103">
        <f>'S32'!$E$91</f>
        <v>0</v>
      </c>
      <c r="J36" s="103">
        <f>'S32'!$E$92</f>
        <v>0</v>
      </c>
      <c r="K36" s="103">
        <f>'S32'!$E$93</f>
        <v>0</v>
      </c>
      <c r="L36" s="103">
        <f>'S32'!$E$94</f>
        <v>0</v>
      </c>
      <c r="M36" s="103">
        <f>'S32'!$E$95</f>
        <v>0</v>
      </c>
      <c r="N36" s="103">
        <f>'S32'!$E$96</f>
        <v>0</v>
      </c>
      <c r="O36" s="457">
        <f>'S32'!$E$105</f>
        <v>0</v>
      </c>
      <c r="P36" s="103">
        <f>'S32'!$E$97</f>
        <v>0</v>
      </c>
      <c r="Q36" s="103">
        <f>'S32'!$E$98</f>
        <v>0</v>
      </c>
      <c r="R36" s="103">
        <f>'S32'!$E$99</f>
        <v>0</v>
      </c>
      <c r="S36" s="103">
        <f>'S32'!$E$100</f>
        <v>0</v>
      </c>
      <c r="T36" s="103">
        <f>'S32'!$E$101</f>
        <v>0</v>
      </c>
      <c r="U36" s="103">
        <f>'S32'!$E$102</f>
        <v>0</v>
      </c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447" t="str">
        <f t="shared" si="1"/>
        <v>S</v>
      </c>
      <c r="AG36" s="110" t="str">
        <f t="shared" si="2"/>
        <v>FB</v>
      </c>
      <c r="AH36" s="101">
        <f t="shared" si="3"/>
        <v>0</v>
      </c>
      <c r="AI36" s="101">
        <f t="shared" si="3"/>
        <v>0</v>
      </c>
      <c r="AJ36" s="101">
        <f t="shared" si="4"/>
        <v>0</v>
      </c>
      <c r="AK36" s="101">
        <f t="shared" si="5"/>
        <v>0</v>
      </c>
      <c r="AL36" s="101">
        <f t="shared" si="5"/>
        <v>0</v>
      </c>
      <c r="AM36" s="101">
        <f t="shared" si="6"/>
        <v>0</v>
      </c>
      <c r="AN36" s="101">
        <f t="shared" si="7"/>
        <v>0</v>
      </c>
      <c r="AO36" s="101">
        <f t="shared" si="7"/>
        <v>0</v>
      </c>
      <c r="AP36" s="101">
        <f t="shared" si="8"/>
        <v>0</v>
      </c>
      <c r="AQ36" s="101">
        <f t="shared" si="9"/>
        <v>0</v>
      </c>
      <c r="AR36" s="101">
        <f t="shared" si="10"/>
        <v>0</v>
      </c>
      <c r="AS36" s="101">
        <f t="shared" si="11"/>
        <v>0</v>
      </c>
      <c r="AT36" s="101">
        <f t="shared" si="12"/>
        <v>0</v>
      </c>
      <c r="AU36" s="101">
        <f t="shared" si="13"/>
        <v>0</v>
      </c>
    </row>
    <row r="37" spans="1:47" s="69" customFormat="1" ht="16.649999999999999" customHeight="1" thickBot="1" x14ac:dyDescent="0.35">
      <c r="B37" s="97" t="s">
        <v>30</v>
      </c>
      <c r="C37" s="179" t="e">
        <f>SUM(C5:C36)/Werte1!$B$40</f>
        <v>#DIV/0!</v>
      </c>
      <c r="D37" s="102"/>
      <c r="E37" s="102"/>
      <c r="F37" s="102"/>
      <c r="G37" s="102"/>
      <c r="H37" s="102" t="e">
        <f>SUM(H5:H36)/Werte1!$B$40</f>
        <v>#DIV/0!</v>
      </c>
      <c r="I37" s="102" t="e">
        <f>SUM(I5:I36)/Werte1!$B$40</f>
        <v>#DIV/0!</v>
      </c>
      <c r="J37" s="102" t="e">
        <f>SUM(J5:J36)/Werte1!$B$40</f>
        <v>#DIV/0!</v>
      </c>
      <c r="K37" s="102" t="e">
        <f>SUM(K5:K36)/Werte1!$B$40</f>
        <v>#DIV/0!</v>
      </c>
      <c r="L37" s="102" t="e">
        <f>SUM(L5:L36)/Werte1!$B$40</f>
        <v>#DIV/0!</v>
      </c>
      <c r="M37" s="102" t="e">
        <f>SUM(M5:M36)/Werte1!$B$40</f>
        <v>#DIV/0!</v>
      </c>
      <c r="N37" s="102" t="e">
        <f>SUM(N5:N36)/Werte1!$B$40</f>
        <v>#DIV/0!</v>
      </c>
      <c r="O37" s="458" t="e">
        <f>SUM(O5:O36)/Werte1!$B$40</f>
        <v>#DIV/0!</v>
      </c>
      <c r="P37" s="102" t="e">
        <f>SUM(P5:P36)/Werte1!$B$40</f>
        <v>#DIV/0!</v>
      </c>
      <c r="Q37" s="102" t="e">
        <f>SUM(Q5:Q36)/Werte1!$B$40</f>
        <v>#DIV/0!</v>
      </c>
      <c r="R37" s="102" t="e">
        <f>SUM(R5:R36)/Werte1!$B$40</f>
        <v>#DIV/0!</v>
      </c>
      <c r="S37" s="102" t="e">
        <f>SUM(S5:S36)/Werte1!$B$40</f>
        <v>#DIV/0!</v>
      </c>
      <c r="T37" s="102" t="e">
        <f>SUM(T5:T36)/Werte1!$B$40</f>
        <v>#DIV/0!</v>
      </c>
      <c r="U37" s="102" t="e">
        <f>SUM(U5:U36)/Werte1!$B$40</f>
        <v>#DIV/0!</v>
      </c>
      <c r="V37" s="183"/>
      <c r="W37" s="183"/>
      <c r="X37" s="183"/>
      <c r="Y37" s="183"/>
      <c r="Z37" s="183"/>
      <c r="AA37" s="183"/>
      <c r="AB37" s="183"/>
      <c r="AC37" s="183"/>
      <c r="AD37" s="183"/>
      <c r="AE37" s="183"/>
      <c r="AF37" s="447"/>
      <c r="AG37" s="94"/>
      <c r="AH37" s="101"/>
      <c r="AI37" s="101" t="str">
        <f t="shared" ref="AI37" si="14">IF($D37="FB",I37,"")</f>
        <v/>
      </c>
      <c r="AJ37" s="101"/>
      <c r="AK37" s="101"/>
      <c r="AL37" s="101" t="str">
        <f t="shared" ref="AL37" si="15">IF($D37="FB",L37,"")</f>
        <v/>
      </c>
      <c r="AM37" s="101"/>
      <c r="AN37" s="101"/>
      <c r="AO37" s="101" t="str">
        <f t="shared" ref="AO37" si="16">IF($D37="FB",O37,"")</f>
        <v/>
      </c>
      <c r="AP37" s="101"/>
      <c r="AQ37" s="101"/>
      <c r="AR37" s="101"/>
      <c r="AS37" s="101"/>
      <c r="AT37" s="101"/>
      <c r="AU37" s="101"/>
    </row>
    <row r="38" spans="1:47" ht="16.649999999999999" customHeight="1" thickBot="1" x14ac:dyDescent="0.35">
      <c r="B38" s="23" t="s">
        <v>26</v>
      </c>
      <c r="C38" s="23">
        <f>Werte1!B40-COUNTIF(D5:D36,"")</f>
        <v>0</v>
      </c>
      <c r="E38" s="1" t="s">
        <v>138</v>
      </c>
      <c r="F38" s="1"/>
      <c r="G38" s="1"/>
      <c r="AF38" s="446"/>
      <c r="AH38" s="67" t="e">
        <f t="shared" ref="AH38:AU38" si="17">SUM(AH5:AH36)/$C$38</f>
        <v>#DIV/0!</v>
      </c>
      <c r="AI38" s="67" t="e">
        <f t="shared" si="17"/>
        <v>#DIV/0!</v>
      </c>
      <c r="AJ38" s="67" t="e">
        <f t="shared" si="17"/>
        <v>#DIV/0!</v>
      </c>
      <c r="AK38" s="67" t="e">
        <f t="shared" si="17"/>
        <v>#DIV/0!</v>
      </c>
      <c r="AL38" s="67" t="e">
        <f t="shared" si="17"/>
        <v>#DIV/0!</v>
      </c>
      <c r="AM38" s="67" t="e">
        <f t="shared" si="17"/>
        <v>#DIV/0!</v>
      </c>
      <c r="AN38" s="67" t="e">
        <f t="shared" si="17"/>
        <v>#DIV/0!</v>
      </c>
      <c r="AO38" s="67" t="e">
        <f t="shared" si="17"/>
        <v>#DIV/0!</v>
      </c>
      <c r="AP38" s="67" t="e">
        <f t="shared" si="17"/>
        <v>#DIV/0!</v>
      </c>
      <c r="AQ38" s="67" t="e">
        <f t="shared" si="17"/>
        <v>#DIV/0!</v>
      </c>
      <c r="AR38" s="67" t="e">
        <f t="shared" si="17"/>
        <v>#DIV/0!</v>
      </c>
      <c r="AS38" s="67" t="e">
        <f t="shared" si="17"/>
        <v>#DIV/0!</v>
      </c>
      <c r="AT38" s="67" t="e">
        <f t="shared" si="17"/>
        <v>#DIV/0!</v>
      </c>
      <c r="AU38" s="67" t="e">
        <f t="shared" si="17"/>
        <v>#DIV/0!</v>
      </c>
    </row>
    <row r="39" spans="1:47" ht="16.649999999999999" customHeight="1" thickBot="1" x14ac:dyDescent="0.3">
      <c r="B39" t="s">
        <v>27</v>
      </c>
      <c r="C39" s="26">
        <v>0.2</v>
      </c>
      <c r="E39" s="15" t="s">
        <v>31</v>
      </c>
      <c r="F39" s="315"/>
      <c r="G39" s="315"/>
    </row>
    <row r="42" spans="1:47" x14ac:dyDescent="0.25">
      <c r="H42" s="2" t="str">
        <f>H3</f>
        <v>Grundrechnen 1</v>
      </c>
      <c r="I42" s="2" t="str">
        <f t="shared" ref="I42:U42" si="18">I3</f>
        <v>1 x 1</v>
      </c>
      <c r="J42" s="2" t="str">
        <f t="shared" si="18"/>
        <v>Zahlenschreibweise</v>
      </c>
      <c r="K42" s="2" t="str">
        <f t="shared" si="18"/>
        <v>Stellenwertsystem</v>
      </c>
      <c r="L42" s="2" t="str">
        <f t="shared" si="18"/>
        <v>Brüche</v>
      </c>
      <c r="M42" s="2" t="str">
        <f t="shared" si="18"/>
        <v>Grundrechnen 2</v>
      </c>
      <c r="N42" s="2" t="str">
        <f t="shared" si="18"/>
        <v>Überschlagen</v>
      </c>
      <c r="O42" s="2" t="str">
        <f t="shared" si="18"/>
        <v>Teil 1</v>
      </c>
      <c r="P42" s="2" t="str">
        <f t="shared" si="18"/>
        <v>Maße</v>
      </c>
      <c r="Q42" s="2" t="str">
        <f t="shared" si="18"/>
        <v>Dreisatz</v>
      </c>
      <c r="R42" s="2" t="str">
        <f t="shared" si="18"/>
        <v>Prozente</v>
      </c>
      <c r="S42" s="2" t="str">
        <f t="shared" si="18"/>
        <v>Geometrie 1 + 2</v>
      </c>
      <c r="T42" s="2" t="str">
        <f t="shared" si="18"/>
        <v>räuml. Vorstellung 1 + 2</v>
      </c>
      <c r="U42" s="2" t="str">
        <f t="shared" si="18"/>
        <v>Diagramme</v>
      </c>
    </row>
  </sheetData>
  <sheetProtection algorithmName="SHA-512" hashValue="Da+h9GoApO9GQMAXuu5+UBAMz6u7rvHOpMkGRNdfYuDheyMnpIXcI18LpfMW0DrjvnLxO+4vGgT0kWPhmcC17A==" saltValue="4nU8E1kkQMoVms8NUfGURA==" spinCount="100000" sheet="1" selectLockedCells="1"/>
  <mergeCells count="17">
    <mergeCell ref="O1:P1"/>
    <mergeCell ref="O3:O4"/>
    <mergeCell ref="S3:S4"/>
    <mergeCell ref="U3:U4"/>
    <mergeCell ref="T3:T4"/>
    <mergeCell ref="P3:P4"/>
    <mergeCell ref="Q3:Q4"/>
    <mergeCell ref="R3:R4"/>
    <mergeCell ref="B2:B3"/>
    <mergeCell ref="M3:M4"/>
    <mergeCell ref="N3:N4"/>
    <mergeCell ref="H3:H4"/>
    <mergeCell ref="J3:J4"/>
    <mergeCell ref="K3:K4"/>
    <mergeCell ref="L3:L4"/>
    <mergeCell ref="I3:I4"/>
    <mergeCell ref="F3:G3"/>
  </mergeCells>
  <phoneticPr fontId="2" type="noConversion"/>
  <conditionalFormatting sqref="D5:D36">
    <cfRule type="expression" dxfId="996" priority="91" stopIfTrue="1">
      <formula>AF5="S"</formula>
    </cfRule>
    <cfRule type="expression" dxfId="995" priority="92" stopIfTrue="1">
      <formula>AF5=""</formula>
    </cfRule>
  </conditionalFormatting>
  <conditionalFormatting sqref="V37:AE37">
    <cfRule type="cellIs" dxfId="994" priority="198" stopIfTrue="1" operator="lessThan">
      <formula>V$2-(V$2*$C$39)</formula>
    </cfRule>
    <cfRule type="cellIs" dxfId="993" priority="199" stopIfTrue="1" operator="lessThan">
      <formula>V$2</formula>
    </cfRule>
  </conditionalFormatting>
  <conditionalFormatting sqref="C5:C37">
    <cfRule type="expression" dxfId="992" priority="279" stopIfTrue="1">
      <formula>AF5="S"</formula>
    </cfRule>
    <cfRule type="cellIs" dxfId="991" priority="280" stopIfTrue="1" operator="lessThan">
      <formula>$C$3-($C$3*$C$39)</formula>
    </cfRule>
    <cfRule type="cellIs" dxfId="990" priority="281" stopIfTrue="1" operator="lessThan">
      <formula>$C$3</formula>
    </cfRule>
  </conditionalFormatting>
  <conditionalFormatting sqref="H37:U37">
    <cfRule type="cellIs" dxfId="989" priority="288" stopIfTrue="1" operator="lessThan">
      <formula>H$2-(H$2*$C$39)</formula>
    </cfRule>
    <cfRule type="cellIs" dxfId="988" priority="289" stopIfTrue="1" operator="lessThan">
      <formula>H$2</formula>
    </cfRule>
  </conditionalFormatting>
  <conditionalFormatting sqref="E5:G36">
    <cfRule type="expression" dxfId="987" priority="99" stopIfTrue="1">
      <formula>"""Förderbedarf"""</formula>
    </cfRule>
  </conditionalFormatting>
  <conditionalFormatting sqref="B5:B36">
    <cfRule type="expression" dxfId="986" priority="577" stopIfTrue="1">
      <formula>AF5="S"</formula>
    </cfRule>
    <cfRule type="expression" dxfId="985" priority="578" stopIfTrue="1">
      <formula>D5="FB"</formula>
    </cfRule>
    <cfRule type="expression" dxfId="984" priority="579" stopIfTrue="1">
      <formula>D5=""</formula>
    </cfRule>
  </conditionalFormatting>
  <conditionalFormatting sqref="V5:W36">
    <cfRule type="expression" dxfId="983" priority="580" stopIfTrue="1">
      <formula>AG5="S"</formula>
    </cfRule>
    <cfRule type="cellIs" dxfId="982" priority="581" stopIfTrue="1" operator="lessThan">
      <formula>#REF!-(#REF!*$C$39)</formula>
    </cfRule>
    <cfRule type="cellIs" dxfId="981" priority="582" stopIfTrue="1" operator="greaterThanOrEqual">
      <formula>#REF!-(#REF!*$C$39)</formula>
    </cfRule>
  </conditionalFormatting>
  <conditionalFormatting sqref="AA5:AA36">
    <cfRule type="expression" dxfId="980" priority="583" stopIfTrue="1">
      <formula>AH5="S"</formula>
    </cfRule>
    <cfRule type="cellIs" dxfId="979" priority="584" stopIfTrue="1" operator="lessThan">
      <formula>#REF!-(#REF!*$C$39)</formula>
    </cfRule>
    <cfRule type="cellIs" dxfId="978" priority="585" stopIfTrue="1" operator="greaterThanOrEqual">
      <formula>#REF!-(#REF!*$C$39)</formula>
    </cfRule>
  </conditionalFormatting>
  <conditionalFormatting sqref="H5:H36">
    <cfRule type="expression" dxfId="977" priority="200" stopIfTrue="1">
      <formula>AF5="S"</formula>
    </cfRule>
    <cfRule type="cellIs" dxfId="976" priority="201" stopIfTrue="1" operator="lessThan">
      <formula>$H$2-($H$2*$C$39)</formula>
    </cfRule>
    <cfRule type="cellIs" dxfId="975" priority="202" stopIfTrue="1" operator="greaterThanOrEqual">
      <formula>$H$2-($H$2*$C$39)</formula>
    </cfRule>
  </conditionalFormatting>
  <conditionalFormatting sqref="I5:I36">
    <cfRule type="expression" dxfId="974" priority="82" stopIfTrue="1">
      <formula>AF5="S"</formula>
    </cfRule>
    <cfRule type="cellIs" dxfId="973" priority="83" stopIfTrue="1" operator="lessThan">
      <formula>$I$2-($I$2*$C$39)</formula>
    </cfRule>
    <cfRule type="cellIs" dxfId="972" priority="84" stopIfTrue="1" operator="greaterThanOrEqual">
      <formula>$I$2-($I$2*$C$39)</formula>
    </cfRule>
  </conditionalFormatting>
  <conditionalFormatting sqref="J5:J36">
    <cfRule type="expression" dxfId="971" priority="70" stopIfTrue="1">
      <formula>AF5="S"</formula>
    </cfRule>
    <cfRule type="cellIs" dxfId="970" priority="71" stopIfTrue="1" operator="lessThan">
      <formula>$J$2-($J$2*$C$39)</formula>
    </cfRule>
    <cfRule type="cellIs" dxfId="969" priority="72" stopIfTrue="1" operator="greaterThanOrEqual">
      <formula>$J$2-($J$2*$C$39)</formula>
    </cfRule>
  </conditionalFormatting>
  <conditionalFormatting sqref="K5:K36">
    <cfRule type="expression" dxfId="968" priority="67" stopIfTrue="1">
      <formula>AF5="S"</formula>
    </cfRule>
    <cfRule type="cellIs" dxfId="967" priority="68" stopIfTrue="1" operator="lessThan">
      <formula>$K$2-($K$2*$C$39)</formula>
    </cfRule>
    <cfRule type="cellIs" dxfId="966" priority="69" stopIfTrue="1" operator="greaterThanOrEqual">
      <formula>$K$2-($K$2*$C$39)</formula>
    </cfRule>
  </conditionalFormatting>
  <conditionalFormatting sqref="X5:Y36">
    <cfRule type="expression" dxfId="965" priority="589" stopIfTrue="1">
      <formula>AJ5="S"</formula>
    </cfRule>
    <cfRule type="cellIs" dxfId="964" priority="590" stopIfTrue="1" operator="lessThan">
      <formula>#REF!-(#REF!*$C$39)</formula>
    </cfRule>
    <cfRule type="cellIs" dxfId="963" priority="591" stopIfTrue="1" operator="greaterThanOrEqual">
      <formula>#REF!-(#REF!*$C$39)</formula>
    </cfRule>
  </conditionalFormatting>
  <conditionalFormatting sqref="AB5:AC36">
    <cfRule type="expression" dxfId="962" priority="595" stopIfTrue="1">
      <formula>AJ5="S"</formula>
    </cfRule>
    <cfRule type="cellIs" dxfId="961" priority="596" stopIfTrue="1" operator="lessThan">
      <formula>#REF!-(#REF!*$C$39)</formula>
    </cfRule>
    <cfRule type="cellIs" dxfId="960" priority="597" stopIfTrue="1" operator="greaterThanOrEqual">
      <formula>#REF!-(#REF!*$C$39)</formula>
    </cfRule>
  </conditionalFormatting>
  <conditionalFormatting sqref="Z5:Z36">
    <cfRule type="expression" dxfId="959" priority="601" stopIfTrue="1">
      <formula>AM5="S"</formula>
    </cfRule>
    <cfRule type="cellIs" dxfId="958" priority="602" stopIfTrue="1" operator="lessThan">
      <formula>#REF!-(#REF!*$C$39)</formula>
    </cfRule>
    <cfRule type="cellIs" dxfId="957" priority="603" stopIfTrue="1" operator="greaterThanOrEqual">
      <formula>#REF!-(#REF!*$C$39)</formula>
    </cfRule>
  </conditionalFormatting>
  <conditionalFormatting sqref="AD5:AE36">
    <cfRule type="expression" dxfId="956" priority="607" stopIfTrue="1">
      <formula>AM5="S"</formula>
    </cfRule>
    <cfRule type="cellIs" dxfId="955" priority="608" stopIfTrue="1" operator="lessThan">
      <formula>#REF!-(#REF!*$C$39)</formula>
    </cfRule>
    <cfRule type="cellIs" dxfId="954" priority="609" stopIfTrue="1" operator="greaterThanOrEqual">
      <formula>#REF!-(#REF!*$C$39)</formula>
    </cfRule>
  </conditionalFormatting>
  <conditionalFormatting sqref="L5:L36">
    <cfRule type="expression" dxfId="953" priority="1" stopIfTrue="1">
      <formula>AF5="S"</formula>
    </cfRule>
    <cfRule type="cellIs" dxfId="952" priority="2" stopIfTrue="1" operator="lessThan">
      <formula>$L$2-($L$2*$C$39)</formula>
    </cfRule>
    <cfRule type="cellIs" dxfId="951" priority="3" stopIfTrue="1" operator="greaterThanOrEqual">
      <formula>$L$2-($L$2*$C$39)</formula>
    </cfRule>
  </conditionalFormatting>
  <conditionalFormatting sqref="M5:M36">
    <cfRule type="expression" dxfId="950" priority="58" stopIfTrue="1">
      <formula>AF5="S"</formula>
    </cfRule>
    <cfRule type="cellIs" dxfId="949" priority="59" stopIfTrue="1" operator="lessThan">
      <formula>$M$2-($M$2*$C$39)</formula>
    </cfRule>
    <cfRule type="cellIs" dxfId="948" priority="60" stopIfTrue="1" operator="greaterThanOrEqual">
      <formula>$M$2-($M$2*$C$39)</formula>
    </cfRule>
  </conditionalFormatting>
  <conditionalFormatting sqref="N5:N36">
    <cfRule type="expression" dxfId="947" priority="52" stopIfTrue="1">
      <formula>AF5="S"</formula>
    </cfRule>
    <cfRule type="cellIs" dxfId="946" priority="53" stopIfTrue="1" operator="lessThan">
      <formula>$N$2-($N$2*$C$39)</formula>
    </cfRule>
    <cfRule type="cellIs" dxfId="945" priority="54" stopIfTrue="1" operator="greaterThanOrEqual">
      <formula>$N$2-($N$2*$C$39)</formula>
    </cfRule>
  </conditionalFormatting>
  <conditionalFormatting sqref="O5:O36">
    <cfRule type="expression" dxfId="944" priority="46" stopIfTrue="1">
      <formula>AF5="S"</formula>
    </cfRule>
    <cfRule type="cellIs" dxfId="943" priority="47" stopIfTrue="1" operator="lessThan">
      <formula>$E$3-($E$3*$C$39)</formula>
    </cfRule>
    <cfRule type="cellIs" dxfId="942" priority="48" stopIfTrue="1" operator="greaterThanOrEqual">
      <formula>$E$3-($E$3*$C$39)</formula>
    </cfRule>
  </conditionalFormatting>
  <conditionalFormatting sqref="P5:P36">
    <cfRule type="expression" dxfId="941" priority="40" stopIfTrue="1">
      <formula>AF5="S"</formula>
    </cfRule>
    <cfRule type="cellIs" dxfId="940" priority="41" stopIfTrue="1" operator="lessThan">
      <formula>$P$2-($P$2*$C$39)</formula>
    </cfRule>
    <cfRule type="cellIs" dxfId="939" priority="42" stopIfTrue="1" operator="greaterThanOrEqual">
      <formula>$P$2-($P$2*$C$39)</formula>
    </cfRule>
  </conditionalFormatting>
  <conditionalFormatting sqref="Q5:Q36">
    <cfRule type="expression" dxfId="938" priority="34" stopIfTrue="1">
      <formula>AF5="S"</formula>
    </cfRule>
    <cfRule type="cellIs" dxfId="937" priority="35" stopIfTrue="1" operator="lessThan">
      <formula>$Q$2-($Q$2*$C$39)</formula>
    </cfRule>
    <cfRule type="cellIs" dxfId="936" priority="36" stopIfTrue="1" operator="greaterThanOrEqual">
      <formula>$Q$2-($Q$2*$C$39)</formula>
    </cfRule>
  </conditionalFormatting>
  <conditionalFormatting sqref="R5:R36">
    <cfRule type="expression" dxfId="935" priority="28" stopIfTrue="1">
      <formula>AF5="S"</formula>
    </cfRule>
    <cfRule type="cellIs" dxfId="934" priority="29" stopIfTrue="1" operator="lessThan">
      <formula>$R$2-($R$2*$C$39)</formula>
    </cfRule>
    <cfRule type="cellIs" dxfId="933" priority="30" stopIfTrue="1" operator="greaterThanOrEqual">
      <formula>$R$2-($R$2*$C$39)</formula>
    </cfRule>
  </conditionalFormatting>
  <conditionalFormatting sqref="S5:S36">
    <cfRule type="expression" dxfId="932" priority="22" stopIfTrue="1">
      <formula>AF5="S"</formula>
    </cfRule>
    <cfRule type="cellIs" dxfId="931" priority="23" stopIfTrue="1" operator="lessThan">
      <formula>$S$2-($S$2*$C$39)</formula>
    </cfRule>
    <cfRule type="cellIs" dxfId="930" priority="24" stopIfTrue="1" operator="greaterThanOrEqual">
      <formula>$S$2-($S$2*$C$39)</formula>
    </cfRule>
  </conditionalFormatting>
  <conditionalFormatting sqref="T5:T36">
    <cfRule type="expression" dxfId="929" priority="16" stopIfTrue="1">
      <formula>AF5="S"</formula>
    </cfRule>
    <cfRule type="cellIs" dxfId="928" priority="17" stopIfTrue="1" operator="lessThan">
      <formula>$T$2-($T$2*$C$39)</formula>
    </cfRule>
    <cfRule type="cellIs" dxfId="927" priority="18" stopIfTrue="1" operator="greaterThanOrEqual">
      <formula>$T$2-($T$2*$C$39)</formula>
    </cfRule>
  </conditionalFormatting>
  <conditionalFormatting sqref="U5:U36">
    <cfRule type="expression" dxfId="926" priority="10" stopIfTrue="1">
      <formula>AF5="S"</formula>
    </cfRule>
    <cfRule type="cellIs" dxfId="925" priority="11" stopIfTrue="1" operator="lessThan">
      <formula>$U$2-($U$2*$C$39)</formula>
    </cfRule>
    <cfRule type="cellIs" dxfId="924" priority="12" stopIfTrue="1" operator="greaterThanOrEqual">
      <formula>$U$2-($U$2*$C$39)</formula>
    </cfRule>
  </conditionalFormatting>
  <pageMargins left="0.78740157480314965" right="0.78740157480314965" top="1.1811023622047245" bottom="0.61" header="0.70866141732283472" footer="0.45"/>
  <pageSetup paperSize="9" scale="67" orientation="landscape" horizontalDpi="4294967293" verticalDpi="300" r:id="rId1"/>
  <headerFooter alignWithMargins="0">
    <oddHeader>&amp;L&amp;"Gill Sans MT,Fett"&amp;12RTMB&amp;R&amp;G</oddHeader>
    <oddFooter>&amp;R&amp;D</oddFooter>
  </headerFooter>
  <rowBreaks count="1" manualBreakCount="1">
    <brk id="39" max="31" man="1"/>
  </rowBreaks>
  <legacy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28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IF(Da!C42="",Da!E42,Da!C42)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Da!G42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Da!I42</f>
        <v>0</v>
      </c>
      <c r="E3" s="464" t="s">
        <v>330</v>
      </c>
      <c r="F3" s="48"/>
      <c r="G3" s="467">
        <f>Da!J42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 t="str">
        <f>'S1'!M30</f>
        <v>S. 7-10;   S. 24</v>
      </c>
      <c r="N29" s="468"/>
      <c r="O29" s="470" t="e">
        <f>'S1'!O30:O80</f>
        <v>#VALUE!</v>
      </c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Werte1!EV24</f>
        <v>0</v>
      </c>
      <c r="E30" s="88">
        <f t="shared" ref="E30:E35" si="0">D30/A30</f>
        <v>0</v>
      </c>
      <c r="F30" s="347"/>
      <c r="G30" s="114">
        <f>Werte2!EV24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Werte1!EW24</f>
        <v>0</v>
      </c>
      <c r="E31" s="88">
        <f t="shared" si="0"/>
        <v>0</v>
      </c>
      <c r="F31" s="347"/>
      <c r="G31" s="114">
        <f>Werte2!EW24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Werte1!EX24</f>
        <v>0</v>
      </c>
      <c r="E32" s="88">
        <f t="shared" si="0"/>
        <v>0</v>
      </c>
      <c r="F32" s="347"/>
      <c r="G32" s="114">
        <f>Werte2!EX24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Werte1!EY24</f>
        <v>0</v>
      </c>
      <c r="E33" s="88">
        <f t="shared" si="0"/>
        <v>0</v>
      </c>
      <c r="F33" s="347"/>
      <c r="G33" s="114">
        <f>Werte2!EY24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Werte1!EZ24</f>
        <v>0</v>
      </c>
      <c r="E34" s="88">
        <f t="shared" si="0"/>
        <v>0</v>
      </c>
      <c r="F34" s="347"/>
      <c r="G34" s="114">
        <f>Werte2!EZ24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Werte1!FA24</f>
        <v>0</v>
      </c>
      <c r="E35" s="88">
        <f t="shared" si="0"/>
        <v>0</v>
      </c>
      <c r="F35" s="347"/>
      <c r="G35" s="114">
        <f>Werte2!FA24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Werte1!FB24</f>
        <v>0</v>
      </c>
      <c r="E37" s="88">
        <f t="shared" ref="E37:E53" si="5">D37/A37</f>
        <v>0</v>
      </c>
      <c r="F37" s="347"/>
      <c r="G37" s="114">
        <f>Werte2!FB24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Werte1!FC24</f>
        <v>0</v>
      </c>
      <c r="E38" s="88">
        <f t="shared" si="5"/>
        <v>0</v>
      </c>
      <c r="F38" s="347"/>
      <c r="G38" s="114">
        <f>Werte2!FC24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Werte1!FD24</f>
        <v>0</v>
      </c>
      <c r="E39" s="88">
        <f t="shared" si="5"/>
        <v>0</v>
      </c>
      <c r="F39" s="347"/>
      <c r="G39" s="114">
        <f>Werte2!FD24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Werte1!FE24</f>
        <v>0</v>
      </c>
      <c r="E41" s="88">
        <f t="shared" si="5"/>
        <v>0</v>
      </c>
      <c r="F41" s="347"/>
      <c r="G41" s="114">
        <f>Werte2!FE24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Werte1!FF24</f>
        <v>0</v>
      </c>
      <c r="E42" s="88">
        <f t="shared" si="5"/>
        <v>0</v>
      </c>
      <c r="F42" s="347"/>
      <c r="G42" s="114">
        <f>Werte2!FF24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Werte1!FG24</f>
        <v>0</v>
      </c>
      <c r="E43" s="88">
        <f t="shared" si="5"/>
        <v>0</v>
      </c>
      <c r="F43" s="347"/>
      <c r="G43" s="114">
        <f>Werte2!FG24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Werte1!FH24</f>
        <v>0</v>
      </c>
      <c r="E44" s="88">
        <f t="shared" si="5"/>
        <v>0</v>
      </c>
      <c r="F44" s="347"/>
      <c r="G44" s="114">
        <f>Werte2!FH24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Werte1!FI24</f>
        <v>0</v>
      </c>
      <c r="E46" s="88">
        <f>D46/A46</f>
        <v>0</v>
      </c>
      <c r="F46" s="347"/>
      <c r="G46" s="114">
        <f>Werte2!FI24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Werte1!FJ24</f>
        <v>0</v>
      </c>
      <c r="E47" s="88">
        <f>D47/A47</f>
        <v>0</v>
      </c>
      <c r="F47" s="347"/>
      <c r="G47" s="114">
        <f>Werte2!FJ24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Werte1!FK24</f>
        <v>0</v>
      </c>
      <c r="E49" s="88">
        <f t="shared" si="5"/>
        <v>0</v>
      </c>
      <c r="F49" s="347"/>
      <c r="G49" s="114">
        <f>Werte2!FK24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Werte1!FL24</f>
        <v>0</v>
      </c>
      <c r="E50" s="88">
        <f t="shared" si="5"/>
        <v>0</v>
      </c>
      <c r="F50" s="347"/>
      <c r="G50" s="114">
        <f>Werte2!FL24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Werte1!FM24</f>
        <v>0</v>
      </c>
      <c r="E51" s="88">
        <f t="shared" si="5"/>
        <v>0</v>
      </c>
      <c r="F51" s="347"/>
      <c r="G51" s="114">
        <f>Werte2!FM24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Werte1!FN24</f>
        <v>0</v>
      </c>
      <c r="E52" s="88">
        <f t="shared" si="5"/>
        <v>0</v>
      </c>
      <c r="F52" s="347"/>
      <c r="G52" s="114">
        <f>Werte2!FN24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Werte1!FO24</f>
        <v>0</v>
      </c>
      <c r="E53" s="88">
        <f t="shared" si="5"/>
        <v>0</v>
      </c>
      <c r="F53" s="347"/>
      <c r="G53" s="114">
        <f>Werte2!FO24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Werte1!FP24</f>
        <v>0</v>
      </c>
      <c r="E55" s="88">
        <f t="shared" ref="E55:E56" si="9">D55/A55</f>
        <v>0</v>
      </c>
      <c r="F55" s="347"/>
      <c r="G55" s="114">
        <f>Werte2!FP24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Werte1!FQ24</f>
        <v>0</v>
      </c>
      <c r="E56" s="88">
        <f t="shared" si="9"/>
        <v>0</v>
      </c>
      <c r="F56" s="347"/>
      <c r="G56" s="114">
        <f>Werte2!FQ24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Werte1!FR24</f>
        <v>0</v>
      </c>
      <c r="E58" s="88">
        <f>D58/A58</f>
        <v>0</v>
      </c>
      <c r="F58" s="347"/>
      <c r="G58" s="114">
        <f>Werte2!FR24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Werte1!FS24</f>
        <v>0</v>
      </c>
      <c r="E59" s="88">
        <f>D59/A59</f>
        <v>0</v>
      </c>
      <c r="F59" s="347"/>
      <c r="G59" s="114">
        <f>Werte2!FS24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Werte1!FT24</f>
        <v>0</v>
      </c>
      <c r="E60" s="88">
        <f>D60/A60</f>
        <v>0</v>
      </c>
      <c r="F60" s="347"/>
      <c r="G60" s="114">
        <f>Werte2!FT24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Werte1!FU24</f>
        <v>0</v>
      </c>
      <c r="E61" s="88">
        <f>D61/A61</f>
        <v>0</v>
      </c>
      <c r="F61" s="347"/>
      <c r="G61" s="114">
        <f>Werte2!FU24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Werte1!FV24</f>
        <v>0</v>
      </c>
      <c r="E63" s="88">
        <f>D63/A63</f>
        <v>0</v>
      </c>
      <c r="F63" s="347"/>
      <c r="G63" s="114">
        <f>Werte2!FV24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Werte1!FW24</f>
        <v>0</v>
      </c>
      <c r="E64" s="88">
        <f>D64/A64</f>
        <v>0</v>
      </c>
      <c r="F64" s="347"/>
      <c r="G64" s="114">
        <f>Werte2!FW24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Werte1!FX24</f>
        <v>0</v>
      </c>
      <c r="E66" s="88">
        <f>D66/A66</f>
        <v>0</v>
      </c>
      <c r="F66" s="347"/>
      <c r="G66" s="114">
        <f>Werte2!FX24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0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Werte1!FY24</f>
        <v>0</v>
      </c>
      <c r="E67" s="88">
        <f>D67/A67</f>
        <v>0</v>
      </c>
      <c r="F67" s="347"/>
      <c r="G67" s="114">
        <f>Werte2!FY24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Werte1!FZ24</f>
        <v>0</v>
      </c>
      <c r="E68" s="88">
        <f>D68/A68</f>
        <v>0</v>
      </c>
      <c r="F68" s="347"/>
      <c r="G68" s="114">
        <f>Werte2!FZ24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Werte1!GA24</f>
        <v>0</v>
      </c>
      <c r="E70" s="88">
        <f t="shared" ref="E70:E77" si="13">D70/A70</f>
        <v>0</v>
      </c>
      <c r="F70" s="347"/>
      <c r="G70" s="114">
        <f>Werte2!GA24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Werte1!GB24</f>
        <v>0</v>
      </c>
      <c r="E71" s="88">
        <f t="shared" si="13"/>
        <v>0</v>
      </c>
      <c r="F71" s="347"/>
      <c r="G71" s="114">
        <f>Werte2!GB24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Werte1!GC24</f>
        <v>0</v>
      </c>
      <c r="E72" s="88">
        <f t="shared" si="13"/>
        <v>0</v>
      </c>
      <c r="F72" s="347"/>
      <c r="G72" s="114">
        <f>Werte2!GC24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Werte1!GD24</f>
        <v>0</v>
      </c>
      <c r="E73" s="88">
        <f t="shared" si="13"/>
        <v>0</v>
      </c>
      <c r="F73" s="347"/>
      <c r="G73" s="114">
        <f>Werte2!GD24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Werte1!$GE24</f>
        <v>0</v>
      </c>
      <c r="E74" s="88">
        <f t="shared" si="13"/>
        <v>0</v>
      </c>
      <c r="F74" s="347"/>
      <c r="G74" s="114">
        <f>Werte2!$GE24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Werte1!GF24</f>
        <v>0</v>
      </c>
      <c r="E76" s="88">
        <f t="shared" si="13"/>
        <v>0</v>
      </c>
      <c r="F76" s="347"/>
      <c r="G76" s="114">
        <f>Werte2!GF24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Werte1!GG24</f>
        <v>0</v>
      </c>
      <c r="E77" s="88">
        <f t="shared" si="13"/>
        <v>0</v>
      </c>
      <c r="F77" s="347"/>
      <c r="G77" s="114">
        <f>Werte2!GG24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Werte1!GH24</f>
        <v>0</v>
      </c>
      <c r="E78" s="88">
        <f>D78/A78</f>
        <v>0</v>
      </c>
      <c r="F78" s="347"/>
      <c r="G78" s="114">
        <f>Werte2!GH24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Werte1!GI24</f>
        <v>0</v>
      </c>
      <c r="E80" s="236">
        <f>D80/A80</f>
        <v>0</v>
      </c>
      <c r="F80" s="451"/>
      <c r="G80" s="443">
        <f>Werte2!GI24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ref="N82" si="15">IF(E82&lt;I82,"FB","")</f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Werte1!$R24</f>
        <v>0</v>
      </c>
      <c r="E90" s="410">
        <f t="shared" ref="E90:E103" si="16">D90/C90</f>
        <v>0</v>
      </c>
      <c r="F90" s="411"/>
      <c r="G90" s="480">
        <f>Werte2!$R24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Werte1!$AC24</f>
        <v>0</v>
      </c>
      <c r="E91" s="410">
        <f t="shared" si="16"/>
        <v>0</v>
      </c>
      <c r="F91" s="411"/>
      <c r="G91" s="480">
        <f>Werte2!$AC24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Werte1!$AS24</f>
        <v>0</v>
      </c>
      <c r="E92" s="410">
        <f t="shared" si="16"/>
        <v>0</v>
      </c>
      <c r="F92" s="411"/>
      <c r="G92" s="480">
        <f>Werte2!$AS24</f>
        <v>0</v>
      </c>
      <c r="H92" s="414">
        <f t="shared" ref="H92:H102" si="17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Werte1!$BG24</f>
        <v>0</v>
      </c>
      <c r="E93" s="410">
        <f t="shared" si="16"/>
        <v>0</v>
      </c>
      <c r="F93" s="411"/>
      <c r="G93" s="480">
        <f>Werte2!$BG24</f>
        <v>0</v>
      </c>
      <c r="H93" s="414">
        <f t="shared" si="17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Werte1!$BO24</f>
        <v>0</v>
      </c>
      <c r="E94" s="410">
        <f>D94/C94</f>
        <v>0</v>
      </c>
      <c r="F94" s="411"/>
      <c r="G94" s="480">
        <f>Werte2!$BO24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Werte1!$CD24</f>
        <v>0</v>
      </c>
      <c r="E95" s="410">
        <f>D95/C95</f>
        <v>0</v>
      </c>
      <c r="F95" s="411"/>
      <c r="G95" s="480">
        <f>Werte2!$CD24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Werte1!$CM24</f>
        <v>0</v>
      </c>
      <c r="E96" s="422">
        <f t="shared" si="16"/>
        <v>0</v>
      </c>
      <c r="F96" s="423"/>
      <c r="G96" s="481">
        <f>Werte2!$CM24</f>
        <v>0</v>
      </c>
      <c r="H96" s="424">
        <f t="shared" si="17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Werte1!$DA24</f>
        <v>0</v>
      </c>
      <c r="E97" s="417">
        <f t="shared" si="16"/>
        <v>0</v>
      </c>
      <c r="F97" s="418"/>
      <c r="G97" s="482">
        <f>Werte2!$DA24</f>
        <v>0</v>
      </c>
      <c r="H97" s="419">
        <f t="shared" si="17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Werte1!$DG24</f>
        <v>0</v>
      </c>
      <c r="E98" s="410">
        <f t="shared" si="16"/>
        <v>0</v>
      </c>
      <c r="F98" s="411"/>
      <c r="G98" s="563">
        <f>Werte2!$DG24</f>
        <v>0</v>
      </c>
      <c r="H98" s="414">
        <f t="shared" si="17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Werte1!$DO24</f>
        <v>0</v>
      </c>
      <c r="E99" s="410">
        <f t="shared" si="16"/>
        <v>0</v>
      </c>
      <c r="F99" s="411"/>
      <c r="G99" s="480">
        <f>Werte2!$DO24</f>
        <v>0</v>
      </c>
      <c r="H99" s="414">
        <f t="shared" si="17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Werte1!$DX24</f>
        <v>0</v>
      </c>
      <c r="E100" s="410">
        <f t="shared" si="16"/>
        <v>0</v>
      </c>
      <c r="F100" s="411"/>
      <c r="G100" s="480">
        <f>Werte2!$DX24</f>
        <v>0</v>
      </c>
      <c r="H100" s="414">
        <f t="shared" si="17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Werte1!$EI24</f>
        <v>0</v>
      </c>
      <c r="E101" s="410">
        <f t="shared" si="16"/>
        <v>0</v>
      </c>
      <c r="F101" s="411"/>
      <c r="G101" s="480">
        <f>Werte2!$EI24</f>
        <v>0</v>
      </c>
      <c r="H101" s="414">
        <f t="shared" si="17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Werte1!$ER24</f>
        <v>0</v>
      </c>
      <c r="E102" s="426">
        <f t="shared" si="16"/>
        <v>0</v>
      </c>
      <c r="F102" s="423"/>
      <c r="G102" s="481">
        <f>Werte2!$ER24</f>
        <v>0</v>
      </c>
      <c r="H102" s="424">
        <f t="shared" si="17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6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q+anUJAr5EPVzTKzKLPlI44HHqBP2ggM8hPh2orXAbJB3GfwytQVMgDZd6P9HKMJGP1yyDkizAOOxpQNnam/ug==" saltValue="ClRzg3UKaYsVmvZQRpSE0g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191" priority="3" stopIfTrue="1" operator="lessThan">
      <formula>$U23</formula>
    </cfRule>
    <cfRule type="cellIs" dxfId="190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189" priority="7" stopIfTrue="1" operator="greaterThanOrEqual">
      <formula>I30</formula>
    </cfRule>
    <cfRule type="cellIs" dxfId="188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187" priority="9" stopIfTrue="1">
      <formula>$L$29="T"</formula>
    </cfRule>
    <cfRule type="cellIs" dxfId="186" priority="10" stopIfTrue="1" operator="lessThan">
      <formula>I30</formula>
    </cfRule>
    <cfRule type="cellIs" dxfId="185" priority="11" stopIfTrue="1" operator="greaterThanOrEqual">
      <formula>I30</formula>
    </cfRule>
  </conditionalFormatting>
  <conditionalFormatting sqref="J84">
    <cfRule type="expression" dxfId="184" priority="13" stopIfTrue="1">
      <formula>N84="FB"</formula>
    </cfRule>
    <cfRule type="expression" dxfId="183" priority="14" stopIfTrue="1">
      <formula>N84=""</formula>
    </cfRule>
  </conditionalFormatting>
  <conditionalFormatting sqref="E105 E90:F103 H90:H103 H105">
    <cfRule type="cellIs" dxfId="182" priority="5" stopIfTrue="1" operator="lessThan">
      <formula>$I90</formula>
    </cfRule>
    <cfRule type="cellIs" dxfId="181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180" priority="15" stopIfTrue="1">
      <formula>N30="FB"</formula>
    </cfRule>
    <cfRule type="expression" dxfId="179" priority="16" stopIfTrue="1">
      <formula>N30=""</formula>
    </cfRule>
  </conditionalFormatting>
  <conditionalFormatting sqref="G81:G84">
    <cfRule type="expression" dxfId="178" priority="12" stopIfTrue="1">
      <formula>$L$29="T"</formula>
    </cfRule>
  </conditionalFormatting>
  <conditionalFormatting sqref="G80">
    <cfRule type="expression" dxfId="177" priority="2">
      <formula>$L$29="T"</formula>
    </cfRule>
  </conditionalFormatting>
  <conditionalFormatting sqref="G30:G35 G37:G39 G41:G44 G46:G47 G49:G53 G55:G56 G58:G61 G63:G64 G66:G68 G70:G74 G76:G78">
    <cfRule type="expression" dxfId="176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29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IF(Da!C43="",Da!E43,Da!C43)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Da!G43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Da!I43</f>
        <v>0</v>
      </c>
      <c r="E3" s="464" t="s">
        <v>330</v>
      </c>
      <c r="F3" s="48"/>
      <c r="G3" s="467">
        <f>Da!J43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Werte1!EV25</f>
        <v>0</v>
      </c>
      <c r="E30" s="88">
        <f t="shared" ref="E30:E35" si="0">D30/A30</f>
        <v>0</v>
      </c>
      <c r="F30" s="347"/>
      <c r="G30" s="114">
        <f>Werte2!EV25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Werte1!EW25</f>
        <v>0</v>
      </c>
      <c r="E31" s="88">
        <f t="shared" si="0"/>
        <v>0</v>
      </c>
      <c r="F31" s="347"/>
      <c r="G31" s="114">
        <f>Werte2!EW25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Werte1!EX25</f>
        <v>0</v>
      </c>
      <c r="E32" s="88">
        <f t="shared" si="0"/>
        <v>0</v>
      </c>
      <c r="F32" s="347"/>
      <c r="G32" s="114">
        <f>Werte2!EX25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Werte1!EY25</f>
        <v>0</v>
      </c>
      <c r="E33" s="88">
        <f t="shared" si="0"/>
        <v>0</v>
      </c>
      <c r="F33" s="347"/>
      <c r="G33" s="114">
        <f>Werte2!EY25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Werte1!EZ25</f>
        <v>0</v>
      </c>
      <c r="E34" s="88">
        <f t="shared" si="0"/>
        <v>0</v>
      </c>
      <c r="F34" s="347"/>
      <c r="G34" s="114">
        <f>Werte2!EZ25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Werte1!FA25</f>
        <v>0</v>
      </c>
      <c r="E35" s="88">
        <f t="shared" si="0"/>
        <v>0</v>
      </c>
      <c r="F35" s="347"/>
      <c r="G35" s="114">
        <f>Werte2!FA25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Werte1!FB25</f>
        <v>0</v>
      </c>
      <c r="E37" s="88">
        <f t="shared" ref="E37:E53" si="5">D37/A37</f>
        <v>0</v>
      </c>
      <c r="F37" s="347"/>
      <c r="G37" s="114">
        <f>Werte2!FB25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Werte1!FC25</f>
        <v>0</v>
      </c>
      <c r="E38" s="88">
        <f t="shared" si="5"/>
        <v>0</v>
      </c>
      <c r="F38" s="347"/>
      <c r="G38" s="114">
        <f>Werte2!FC25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Werte1!FD25</f>
        <v>0</v>
      </c>
      <c r="E39" s="88">
        <f t="shared" si="5"/>
        <v>0</v>
      </c>
      <c r="F39" s="347"/>
      <c r="G39" s="114">
        <f>Werte2!FD25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Werte1!FE25</f>
        <v>0</v>
      </c>
      <c r="E41" s="88">
        <f t="shared" si="5"/>
        <v>0</v>
      </c>
      <c r="F41" s="347"/>
      <c r="G41" s="114">
        <f>Werte2!FE25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Werte1!FF25</f>
        <v>0</v>
      </c>
      <c r="E42" s="88">
        <f t="shared" si="5"/>
        <v>0</v>
      </c>
      <c r="F42" s="347"/>
      <c r="G42" s="114">
        <f>Werte2!FF25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Werte1!FG25</f>
        <v>0</v>
      </c>
      <c r="E43" s="88">
        <f t="shared" si="5"/>
        <v>0</v>
      </c>
      <c r="F43" s="347"/>
      <c r="G43" s="114">
        <f>Werte2!FG25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Werte1!FH25</f>
        <v>0</v>
      </c>
      <c r="E44" s="88">
        <f t="shared" si="5"/>
        <v>0</v>
      </c>
      <c r="F44" s="347"/>
      <c r="G44" s="114">
        <f>Werte2!FH25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Werte1!FI25</f>
        <v>0</v>
      </c>
      <c r="E46" s="88">
        <f>D46/A46</f>
        <v>0</v>
      </c>
      <c r="F46" s="347"/>
      <c r="G46" s="114">
        <f>Werte2!FI25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Werte1!FJ25</f>
        <v>0</v>
      </c>
      <c r="E47" s="88">
        <f>D47/A47</f>
        <v>0</v>
      </c>
      <c r="F47" s="347"/>
      <c r="G47" s="114">
        <f>Werte2!FJ25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Werte1!FK25</f>
        <v>0</v>
      </c>
      <c r="E49" s="88">
        <f t="shared" si="5"/>
        <v>0</v>
      </c>
      <c r="F49" s="347"/>
      <c r="G49" s="114">
        <f>Werte2!FK25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Werte1!FL25</f>
        <v>0</v>
      </c>
      <c r="E50" s="88">
        <f t="shared" si="5"/>
        <v>0</v>
      </c>
      <c r="F50" s="347"/>
      <c r="G50" s="114">
        <f>Werte2!FL25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Werte1!FM25</f>
        <v>0</v>
      </c>
      <c r="E51" s="88">
        <f t="shared" si="5"/>
        <v>0</v>
      </c>
      <c r="F51" s="347"/>
      <c r="G51" s="114">
        <f>Werte2!FM25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Werte1!FN25</f>
        <v>0</v>
      </c>
      <c r="E52" s="88">
        <f t="shared" si="5"/>
        <v>0</v>
      </c>
      <c r="F52" s="347"/>
      <c r="G52" s="114">
        <f>Werte2!FN25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Werte1!FO25</f>
        <v>0</v>
      </c>
      <c r="E53" s="88">
        <f t="shared" si="5"/>
        <v>0</v>
      </c>
      <c r="F53" s="347"/>
      <c r="G53" s="114">
        <f>Werte2!FO25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Werte1!FP25</f>
        <v>0</v>
      </c>
      <c r="E55" s="88">
        <f t="shared" ref="E55:E56" si="9">D55/A55</f>
        <v>0</v>
      </c>
      <c r="F55" s="347"/>
      <c r="G55" s="114">
        <f>Werte2!FP25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Werte1!FQ25</f>
        <v>0</v>
      </c>
      <c r="E56" s="88">
        <f t="shared" si="9"/>
        <v>0</v>
      </c>
      <c r="F56" s="347"/>
      <c r="G56" s="114">
        <f>Werte2!FQ25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Werte1!FR25</f>
        <v>0</v>
      </c>
      <c r="E58" s="88">
        <f>D58/A58</f>
        <v>0</v>
      </c>
      <c r="F58" s="347"/>
      <c r="G58" s="114">
        <f>Werte2!FR25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Werte1!FS25</f>
        <v>0</v>
      </c>
      <c r="E59" s="88">
        <f>D59/A59</f>
        <v>0</v>
      </c>
      <c r="F59" s="347"/>
      <c r="G59" s="114">
        <f>Werte2!FS25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Werte1!FT25</f>
        <v>0</v>
      </c>
      <c r="E60" s="88">
        <f>D60/A60</f>
        <v>0</v>
      </c>
      <c r="F60" s="347"/>
      <c r="G60" s="114">
        <f>Werte2!FT25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Werte1!FU25</f>
        <v>0</v>
      </c>
      <c r="E61" s="88">
        <f>D61/A61</f>
        <v>0</v>
      </c>
      <c r="F61" s="347"/>
      <c r="G61" s="114">
        <f>Werte2!FU25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Werte1!FV25</f>
        <v>0</v>
      </c>
      <c r="E63" s="88">
        <f>D63/A63</f>
        <v>0</v>
      </c>
      <c r="F63" s="347"/>
      <c r="G63" s="114">
        <f>Werte2!FV25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Werte1!FW25</f>
        <v>0</v>
      </c>
      <c r="E64" s="88">
        <f>D64/A64</f>
        <v>0</v>
      </c>
      <c r="F64" s="347"/>
      <c r="G64" s="114">
        <f>Werte2!FW25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Werte1!FX25</f>
        <v>0</v>
      </c>
      <c r="E66" s="88">
        <f>D66/A66</f>
        <v>0</v>
      </c>
      <c r="F66" s="347"/>
      <c r="G66" s="114">
        <f>Werte2!FX25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Werte1!FY25</f>
        <v>0</v>
      </c>
      <c r="E67" s="88">
        <f>D67/A67</f>
        <v>0</v>
      </c>
      <c r="F67" s="347"/>
      <c r="G67" s="114">
        <f>Werte2!FY25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Werte1!FZ25</f>
        <v>0</v>
      </c>
      <c r="E68" s="88">
        <f>D68/A68</f>
        <v>0</v>
      </c>
      <c r="F68" s="347"/>
      <c r="G68" s="114">
        <f>Werte2!FZ25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Werte1!GA25</f>
        <v>0</v>
      </c>
      <c r="E70" s="88">
        <f t="shared" ref="E70:E77" si="13">D70/A70</f>
        <v>0</v>
      </c>
      <c r="F70" s="347"/>
      <c r="G70" s="114">
        <f>Werte2!GA25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Werte1!GB25</f>
        <v>0</v>
      </c>
      <c r="E71" s="88">
        <f t="shared" si="13"/>
        <v>0</v>
      </c>
      <c r="F71" s="347"/>
      <c r="G71" s="114">
        <f>Werte2!GB25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Werte1!GC25</f>
        <v>0</v>
      </c>
      <c r="E72" s="88">
        <f t="shared" si="13"/>
        <v>0</v>
      </c>
      <c r="F72" s="347"/>
      <c r="G72" s="114">
        <f>Werte2!GC25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Werte1!GD25</f>
        <v>0</v>
      </c>
      <c r="E73" s="88">
        <f t="shared" si="13"/>
        <v>0</v>
      </c>
      <c r="F73" s="347"/>
      <c r="G73" s="114">
        <f>Werte2!GD25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Werte1!$GE25</f>
        <v>0</v>
      </c>
      <c r="E74" s="88">
        <f t="shared" si="13"/>
        <v>0</v>
      </c>
      <c r="F74" s="347"/>
      <c r="G74" s="114">
        <f>Werte2!$GE25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Werte1!GF25</f>
        <v>0</v>
      </c>
      <c r="E76" s="88">
        <f t="shared" si="13"/>
        <v>0</v>
      </c>
      <c r="F76" s="347"/>
      <c r="G76" s="114">
        <f>Werte2!GF25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Werte1!GG25</f>
        <v>0</v>
      </c>
      <c r="E77" s="88">
        <f t="shared" si="13"/>
        <v>0</v>
      </c>
      <c r="F77" s="347"/>
      <c r="G77" s="114">
        <f>Werte2!GG25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Werte1!GH25</f>
        <v>0</v>
      </c>
      <c r="E78" s="88">
        <f>D78/A78</f>
        <v>0</v>
      </c>
      <c r="F78" s="347"/>
      <c r="G78" s="114">
        <f>Werte2!GH25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Werte1!GI25</f>
        <v>0</v>
      </c>
      <c r="E80" s="236">
        <f>D80/A80</f>
        <v>0</v>
      </c>
      <c r="F80" s="451"/>
      <c r="G80" s="443">
        <f>Werte2!GI25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Werte1!$R25</f>
        <v>0</v>
      </c>
      <c r="E90" s="410">
        <f t="shared" ref="E90:E103" si="15">D90/C90</f>
        <v>0</v>
      </c>
      <c r="F90" s="411"/>
      <c r="G90" s="480">
        <f>Werte2!$R25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Werte1!$AC25</f>
        <v>0</v>
      </c>
      <c r="E91" s="410">
        <f t="shared" si="15"/>
        <v>0</v>
      </c>
      <c r="F91" s="411"/>
      <c r="G91" s="480">
        <f>Werte2!$AC25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Werte1!$AS25</f>
        <v>0</v>
      </c>
      <c r="E92" s="410">
        <f t="shared" si="15"/>
        <v>0</v>
      </c>
      <c r="F92" s="411"/>
      <c r="G92" s="480">
        <f>Werte2!$AS25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Werte1!$BG25</f>
        <v>0</v>
      </c>
      <c r="E93" s="410">
        <f t="shared" si="15"/>
        <v>0</v>
      </c>
      <c r="F93" s="411"/>
      <c r="G93" s="480">
        <f>Werte2!$BG25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Werte1!$BO25</f>
        <v>0</v>
      </c>
      <c r="E94" s="410">
        <f>D94/C94</f>
        <v>0</v>
      </c>
      <c r="F94" s="411"/>
      <c r="G94" s="480">
        <f>Werte2!$BO25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Werte1!$CD25</f>
        <v>0</v>
      </c>
      <c r="E95" s="410">
        <f>D95/C95</f>
        <v>0</v>
      </c>
      <c r="F95" s="411"/>
      <c r="G95" s="480">
        <f>Werte2!$CD25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Werte1!$CM25</f>
        <v>0</v>
      </c>
      <c r="E96" s="422">
        <f t="shared" si="15"/>
        <v>0</v>
      </c>
      <c r="F96" s="423"/>
      <c r="G96" s="481">
        <f>Werte2!$CM25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Werte1!$DA25</f>
        <v>0</v>
      </c>
      <c r="E97" s="417">
        <f t="shared" si="15"/>
        <v>0</v>
      </c>
      <c r="F97" s="418"/>
      <c r="G97" s="482">
        <f>Werte2!$DA25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Werte1!$DG25</f>
        <v>0</v>
      </c>
      <c r="E98" s="410">
        <f t="shared" si="15"/>
        <v>0</v>
      </c>
      <c r="F98" s="411"/>
      <c r="G98" s="563">
        <f>Werte2!$DG25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Werte1!$DO25</f>
        <v>0</v>
      </c>
      <c r="E99" s="410">
        <f t="shared" si="15"/>
        <v>0</v>
      </c>
      <c r="F99" s="411"/>
      <c r="G99" s="480">
        <f>Werte2!$DO25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Werte1!$DX25</f>
        <v>0</v>
      </c>
      <c r="E100" s="410">
        <f t="shared" si="15"/>
        <v>0</v>
      </c>
      <c r="F100" s="411"/>
      <c r="G100" s="480">
        <f>Werte2!$DX25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Werte1!$EI25</f>
        <v>0</v>
      </c>
      <c r="E101" s="410">
        <f t="shared" si="15"/>
        <v>0</v>
      </c>
      <c r="F101" s="411"/>
      <c r="G101" s="480">
        <f>Werte2!$EI25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Werte1!$ER25</f>
        <v>0</v>
      </c>
      <c r="E102" s="426">
        <f t="shared" si="15"/>
        <v>0</v>
      </c>
      <c r="F102" s="423"/>
      <c r="G102" s="481">
        <f>Werte2!$ER25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WRIbGid562/G2e7OePgcP7CmOD2CNW31FGE64FOEjMwripyCBIZ6z6S/59YfizztYPcqamI91X/2tqUl3YuNRg==" saltValue="UOhWMRFNPbTqJbMwrpdPWA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175" priority="3" stopIfTrue="1" operator="lessThan">
      <formula>$U23</formula>
    </cfRule>
    <cfRule type="cellIs" dxfId="174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173" priority="7" stopIfTrue="1" operator="greaterThanOrEqual">
      <formula>I30</formula>
    </cfRule>
    <cfRule type="cellIs" dxfId="172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171" priority="9" stopIfTrue="1">
      <formula>$L$29="T"</formula>
    </cfRule>
    <cfRule type="cellIs" dxfId="170" priority="10" stopIfTrue="1" operator="lessThan">
      <formula>I30</formula>
    </cfRule>
    <cfRule type="cellIs" dxfId="169" priority="11" stopIfTrue="1" operator="greaterThanOrEqual">
      <formula>I30</formula>
    </cfRule>
  </conditionalFormatting>
  <conditionalFormatting sqref="J84">
    <cfRule type="expression" dxfId="168" priority="13" stopIfTrue="1">
      <formula>N84="FB"</formula>
    </cfRule>
    <cfRule type="expression" dxfId="167" priority="14" stopIfTrue="1">
      <formula>N84=""</formula>
    </cfRule>
  </conditionalFormatting>
  <conditionalFormatting sqref="E105 E90:F103 H90:H103 H105">
    <cfRule type="cellIs" dxfId="166" priority="5" stopIfTrue="1" operator="lessThan">
      <formula>$I90</formula>
    </cfRule>
    <cfRule type="cellIs" dxfId="165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164" priority="15" stopIfTrue="1">
      <formula>N30="FB"</formula>
    </cfRule>
    <cfRule type="expression" dxfId="163" priority="16" stopIfTrue="1">
      <formula>N30=""</formula>
    </cfRule>
  </conditionalFormatting>
  <conditionalFormatting sqref="G81:G84">
    <cfRule type="expression" dxfId="162" priority="12" stopIfTrue="1">
      <formula>$L$29="T"</formula>
    </cfRule>
  </conditionalFormatting>
  <conditionalFormatting sqref="G80">
    <cfRule type="expression" dxfId="161" priority="2">
      <formula>$L$29="T"</formula>
    </cfRule>
  </conditionalFormatting>
  <conditionalFormatting sqref="G30:G35 G37:G39 G41:G44 G46:G47 G49:G53 G55:G56 G58:G61 G63:G64 G66:G68 G70:G74 G76:G78">
    <cfRule type="expression" dxfId="160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30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IF(Da!C44="",Da!E44,Da!C44)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Da!G44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Da!I44</f>
        <v>0</v>
      </c>
      <c r="E3" s="464" t="s">
        <v>330</v>
      </c>
      <c r="F3" s="48"/>
      <c r="G3" s="467">
        <f>Da!J44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Werte1!EV26</f>
        <v>0</v>
      </c>
      <c r="E30" s="88">
        <f t="shared" ref="E30:E35" si="0">D30/A30</f>
        <v>0</v>
      </c>
      <c r="F30" s="347"/>
      <c r="G30" s="114">
        <f>Werte2!EV26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Werte1!EW26</f>
        <v>0</v>
      </c>
      <c r="E31" s="88">
        <f t="shared" si="0"/>
        <v>0</v>
      </c>
      <c r="F31" s="347"/>
      <c r="G31" s="114">
        <f>Werte2!EW26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Werte1!EX26</f>
        <v>0</v>
      </c>
      <c r="E32" s="88">
        <f t="shared" si="0"/>
        <v>0</v>
      </c>
      <c r="F32" s="347"/>
      <c r="G32" s="114">
        <f>Werte2!EX26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Werte1!EY26</f>
        <v>0</v>
      </c>
      <c r="E33" s="88">
        <f t="shared" si="0"/>
        <v>0</v>
      </c>
      <c r="F33" s="347"/>
      <c r="G33" s="114">
        <f>Werte2!EY26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Werte1!EZ26</f>
        <v>0</v>
      </c>
      <c r="E34" s="88">
        <f t="shared" si="0"/>
        <v>0</v>
      </c>
      <c r="F34" s="347"/>
      <c r="G34" s="114">
        <f>Werte2!EZ26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Werte1!FA26</f>
        <v>0</v>
      </c>
      <c r="E35" s="88">
        <f t="shared" si="0"/>
        <v>0</v>
      </c>
      <c r="F35" s="347"/>
      <c r="G35" s="114">
        <f>Werte2!FA26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Werte1!FB26</f>
        <v>0</v>
      </c>
      <c r="E37" s="88">
        <f t="shared" ref="E37:E53" si="5">D37/A37</f>
        <v>0</v>
      </c>
      <c r="F37" s="347"/>
      <c r="G37" s="114">
        <f>Werte2!FB26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Werte1!FC26</f>
        <v>0</v>
      </c>
      <c r="E38" s="88">
        <f t="shared" si="5"/>
        <v>0</v>
      </c>
      <c r="F38" s="347"/>
      <c r="G38" s="114">
        <f>Werte2!FC26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Werte1!FD26</f>
        <v>0</v>
      </c>
      <c r="E39" s="88">
        <f t="shared" si="5"/>
        <v>0</v>
      </c>
      <c r="F39" s="347"/>
      <c r="G39" s="114">
        <f>Werte2!FD26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Werte1!FE26</f>
        <v>0</v>
      </c>
      <c r="E41" s="88">
        <f t="shared" si="5"/>
        <v>0</v>
      </c>
      <c r="F41" s="347"/>
      <c r="G41" s="114">
        <f>Werte2!FE26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Werte1!FF26</f>
        <v>0</v>
      </c>
      <c r="E42" s="88">
        <f t="shared" si="5"/>
        <v>0</v>
      </c>
      <c r="F42" s="347"/>
      <c r="G42" s="114">
        <f>Werte2!FF26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Werte1!FG26</f>
        <v>0</v>
      </c>
      <c r="E43" s="88">
        <f t="shared" si="5"/>
        <v>0</v>
      </c>
      <c r="F43" s="347"/>
      <c r="G43" s="114">
        <f>Werte2!FG26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Werte1!FH26</f>
        <v>0</v>
      </c>
      <c r="E44" s="88">
        <f t="shared" si="5"/>
        <v>0</v>
      </c>
      <c r="F44" s="347"/>
      <c r="G44" s="114">
        <f>Werte2!FH26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Werte1!FI26</f>
        <v>0</v>
      </c>
      <c r="E46" s="88">
        <f>D46/A46</f>
        <v>0</v>
      </c>
      <c r="F46" s="347"/>
      <c r="G46" s="114">
        <f>Werte2!FI26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Werte1!FJ26</f>
        <v>0</v>
      </c>
      <c r="E47" s="88">
        <f>D47/A47</f>
        <v>0</v>
      </c>
      <c r="F47" s="347"/>
      <c r="G47" s="114">
        <f>Werte2!FJ26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Werte1!FK26</f>
        <v>0</v>
      </c>
      <c r="E49" s="88">
        <f t="shared" si="5"/>
        <v>0</v>
      </c>
      <c r="F49" s="347"/>
      <c r="G49" s="114">
        <f>Werte2!FK26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Werte1!FL26</f>
        <v>0</v>
      </c>
      <c r="E50" s="88">
        <f t="shared" si="5"/>
        <v>0</v>
      </c>
      <c r="F50" s="347"/>
      <c r="G50" s="114">
        <f>Werte2!FL26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Werte1!FM26</f>
        <v>0</v>
      </c>
      <c r="E51" s="88">
        <f t="shared" si="5"/>
        <v>0</v>
      </c>
      <c r="F51" s="347"/>
      <c r="G51" s="114">
        <f>Werte2!FM26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Werte1!FN26</f>
        <v>0</v>
      </c>
      <c r="E52" s="88">
        <f t="shared" si="5"/>
        <v>0</v>
      </c>
      <c r="F52" s="347"/>
      <c r="G52" s="114">
        <f>Werte2!FN26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Werte1!FO26</f>
        <v>0</v>
      </c>
      <c r="E53" s="88">
        <f t="shared" si="5"/>
        <v>0</v>
      </c>
      <c r="F53" s="347"/>
      <c r="G53" s="114">
        <f>Werte2!FO26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Werte1!FP26</f>
        <v>0</v>
      </c>
      <c r="E55" s="88">
        <f t="shared" ref="E55:E56" si="9">D55/A55</f>
        <v>0</v>
      </c>
      <c r="F55" s="347"/>
      <c r="G55" s="114">
        <f>Werte2!FP26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Werte1!FQ26</f>
        <v>0</v>
      </c>
      <c r="E56" s="88">
        <f t="shared" si="9"/>
        <v>0</v>
      </c>
      <c r="F56" s="347"/>
      <c r="G56" s="114">
        <f>Werte2!FQ26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Werte1!FR26</f>
        <v>0</v>
      </c>
      <c r="E58" s="88">
        <f>D58/A58</f>
        <v>0</v>
      </c>
      <c r="F58" s="347"/>
      <c r="G58" s="114">
        <f>Werte2!FR26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Werte1!FS26</f>
        <v>0</v>
      </c>
      <c r="E59" s="88">
        <f>D59/A59</f>
        <v>0</v>
      </c>
      <c r="F59" s="347"/>
      <c r="G59" s="114">
        <f>Werte2!FS26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Werte1!FT26</f>
        <v>0</v>
      </c>
      <c r="E60" s="88">
        <f>D60/A60</f>
        <v>0</v>
      </c>
      <c r="F60" s="347"/>
      <c r="G60" s="114">
        <f>Werte2!FT26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Werte1!FU26</f>
        <v>0</v>
      </c>
      <c r="E61" s="88">
        <f>D61/A61</f>
        <v>0</v>
      </c>
      <c r="F61" s="347"/>
      <c r="G61" s="114">
        <f>Werte2!FU26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Werte1!FV26</f>
        <v>0</v>
      </c>
      <c r="E63" s="88">
        <f>D63/A63</f>
        <v>0</v>
      </c>
      <c r="F63" s="347"/>
      <c r="G63" s="114">
        <f>Werte2!FV26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Werte1!FW26</f>
        <v>0</v>
      </c>
      <c r="E64" s="88">
        <f>D64/A64</f>
        <v>0</v>
      </c>
      <c r="F64" s="347"/>
      <c r="G64" s="114">
        <f>Werte2!FW26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Werte1!FX26</f>
        <v>0</v>
      </c>
      <c r="E66" s="88">
        <f>D66/A66</f>
        <v>0</v>
      </c>
      <c r="F66" s="347"/>
      <c r="G66" s="114">
        <f>Werte2!FX26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Werte1!FY26</f>
        <v>0</v>
      </c>
      <c r="E67" s="88">
        <f>D67/A67</f>
        <v>0</v>
      </c>
      <c r="F67" s="347"/>
      <c r="G67" s="114">
        <f>Werte2!FY26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Werte1!FZ26</f>
        <v>0</v>
      </c>
      <c r="E68" s="88">
        <f>D68/A68</f>
        <v>0</v>
      </c>
      <c r="F68" s="347"/>
      <c r="G68" s="114">
        <f>Werte2!FZ26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Werte1!GA26</f>
        <v>0</v>
      </c>
      <c r="E70" s="88">
        <f t="shared" ref="E70:E77" si="13">D70/A70</f>
        <v>0</v>
      </c>
      <c r="F70" s="347"/>
      <c r="G70" s="114">
        <f>Werte2!GA26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Werte1!GB26</f>
        <v>0</v>
      </c>
      <c r="E71" s="88">
        <f t="shared" si="13"/>
        <v>0</v>
      </c>
      <c r="F71" s="347"/>
      <c r="G71" s="114">
        <f>Werte2!GB26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Werte1!GC26</f>
        <v>0</v>
      </c>
      <c r="E72" s="88">
        <f t="shared" si="13"/>
        <v>0</v>
      </c>
      <c r="F72" s="347"/>
      <c r="G72" s="114">
        <f>Werte2!GC26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Werte1!GD26</f>
        <v>0</v>
      </c>
      <c r="E73" s="88">
        <f t="shared" si="13"/>
        <v>0</v>
      </c>
      <c r="F73" s="347"/>
      <c r="G73" s="114">
        <f>Werte2!GD26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Werte1!$GE26</f>
        <v>0</v>
      </c>
      <c r="E74" s="88">
        <f t="shared" si="13"/>
        <v>0</v>
      </c>
      <c r="F74" s="347"/>
      <c r="G74" s="114">
        <f>Werte2!$GE26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Werte1!GF26</f>
        <v>0</v>
      </c>
      <c r="E76" s="88">
        <f t="shared" si="13"/>
        <v>0</v>
      </c>
      <c r="F76" s="347"/>
      <c r="G76" s="114">
        <f>Werte2!GF26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Werte1!GG26</f>
        <v>0</v>
      </c>
      <c r="E77" s="88">
        <f t="shared" si="13"/>
        <v>0</v>
      </c>
      <c r="F77" s="347"/>
      <c r="G77" s="114">
        <f>Werte2!GG26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Werte1!GH26</f>
        <v>0</v>
      </c>
      <c r="E78" s="88">
        <f>D78/A78</f>
        <v>0</v>
      </c>
      <c r="F78" s="347"/>
      <c r="G78" s="114">
        <f>Werte2!GH26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Werte1!GI26</f>
        <v>0</v>
      </c>
      <c r="E80" s="236">
        <f>D80/A80</f>
        <v>0</v>
      </c>
      <c r="F80" s="451"/>
      <c r="G80" s="443">
        <f>Werte2!GI26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Werte1!$R26</f>
        <v>0</v>
      </c>
      <c r="E90" s="410">
        <f t="shared" ref="E90:E103" si="15">D90/C90</f>
        <v>0</v>
      </c>
      <c r="F90" s="411"/>
      <c r="G90" s="480">
        <f>Werte2!$R26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Werte1!$AC26</f>
        <v>0</v>
      </c>
      <c r="E91" s="410">
        <f t="shared" si="15"/>
        <v>0</v>
      </c>
      <c r="F91" s="411"/>
      <c r="G91" s="480">
        <f>Werte2!$AC26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Werte1!$AS26</f>
        <v>0</v>
      </c>
      <c r="E92" s="410">
        <f t="shared" si="15"/>
        <v>0</v>
      </c>
      <c r="F92" s="411"/>
      <c r="G92" s="480">
        <f>Werte2!$AS26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Werte1!$BG26</f>
        <v>0</v>
      </c>
      <c r="E93" s="410">
        <f t="shared" si="15"/>
        <v>0</v>
      </c>
      <c r="F93" s="411"/>
      <c r="G93" s="480">
        <f>Werte2!$BG26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Werte1!$BO26</f>
        <v>0</v>
      </c>
      <c r="E94" s="410">
        <f>D94/C94</f>
        <v>0</v>
      </c>
      <c r="F94" s="411"/>
      <c r="G94" s="480">
        <f>Werte2!$BO26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Werte1!$CD26</f>
        <v>0</v>
      </c>
      <c r="E95" s="410">
        <f>D95/C95</f>
        <v>0</v>
      </c>
      <c r="F95" s="411"/>
      <c r="G95" s="480">
        <f>Werte2!$CD26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Werte1!$CM26</f>
        <v>0</v>
      </c>
      <c r="E96" s="422">
        <f t="shared" si="15"/>
        <v>0</v>
      </c>
      <c r="F96" s="423"/>
      <c r="G96" s="481">
        <f>Werte2!$CM26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Werte1!$DA26</f>
        <v>0</v>
      </c>
      <c r="E97" s="417">
        <f t="shared" si="15"/>
        <v>0</v>
      </c>
      <c r="F97" s="418"/>
      <c r="G97" s="482">
        <f>Werte2!$DA26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Werte1!$DG26</f>
        <v>0</v>
      </c>
      <c r="E98" s="410">
        <f t="shared" si="15"/>
        <v>0</v>
      </c>
      <c r="F98" s="411"/>
      <c r="G98" s="563">
        <f>Werte2!$DG26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Werte1!$DO26</f>
        <v>0</v>
      </c>
      <c r="E99" s="410">
        <f t="shared" si="15"/>
        <v>0</v>
      </c>
      <c r="F99" s="411"/>
      <c r="G99" s="480">
        <f>Werte2!$DO26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Werte1!$DX26</f>
        <v>0</v>
      </c>
      <c r="E100" s="410">
        <f t="shared" si="15"/>
        <v>0</v>
      </c>
      <c r="F100" s="411"/>
      <c r="G100" s="480">
        <f>Werte2!$DX26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Werte1!$EI26</f>
        <v>0</v>
      </c>
      <c r="E101" s="410">
        <f t="shared" si="15"/>
        <v>0</v>
      </c>
      <c r="F101" s="411"/>
      <c r="G101" s="480">
        <f>Werte2!$EI26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Werte1!$ER26</f>
        <v>0</v>
      </c>
      <c r="E102" s="426">
        <f t="shared" si="15"/>
        <v>0</v>
      </c>
      <c r="F102" s="423"/>
      <c r="G102" s="481">
        <f>Werte2!$ER26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PkjEjH0IqDeufgOhI4yetu7srljEXZlm8YEMlblGT7rQlAvHaO4K9Luaq2TjRrAOWIQyhJ9C4a1SrGolIc/XiA==" saltValue="/5eM00yY6hRV9Yqr0AbRmQ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159" priority="3" stopIfTrue="1" operator="lessThan">
      <formula>$U23</formula>
    </cfRule>
    <cfRule type="cellIs" dxfId="158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157" priority="7" stopIfTrue="1" operator="greaterThanOrEqual">
      <formula>I30</formula>
    </cfRule>
    <cfRule type="cellIs" dxfId="156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155" priority="9" stopIfTrue="1">
      <formula>$L$29="T"</formula>
    </cfRule>
    <cfRule type="cellIs" dxfId="154" priority="10" stopIfTrue="1" operator="lessThan">
      <formula>I30</formula>
    </cfRule>
    <cfRule type="cellIs" dxfId="153" priority="11" stopIfTrue="1" operator="greaterThanOrEqual">
      <formula>I30</formula>
    </cfRule>
  </conditionalFormatting>
  <conditionalFormatting sqref="J84">
    <cfRule type="expression" dxfId="152" priority="13" stopIfTrue="1">
      <formula>N84="FB"</formula>
    </cfRule>
    <cfRule type="expression" dxfId="151" priority="14" stopIfTrue="1">
      <formula>N84=""</formula>
    </cfRule>
  </conditionalFormatting>
  <conditionalFormatting sqref="E105 E90:F103 H90:H103 H105">
    <cfRule type="cellIs" dxfId="150" priority="5" stopIfTrue="1" operator="lessThan">
      <formula>$I90</formula>
    </cfRule>
    <cfRule type="cellIs" dxfId="149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148" priority="15" stopIfTrue="1">
      <formula>N30="FB"</formula>
    </cfRule>
    <cfRule type="expression" dxfId="147" priority="16" stopIfTrue="1">
      <formula>N30=""</formula>
    </cfRule>
  </conditionalFormatting>
  <conditionalFormatting sqref="G81:G84">
    <cfRule type="expression" dxfId="146" priority="12" stopIfTrue="1">
      <formula>$L$29="T"</formula>
    </cfRule>
  </conditionalFormatting>
  <conditionalFormatting sqref="G80">
    <cfRule type="expression" dxfId="145" priority="2">
      <formula>$L$29="T"</formula>
    </cfRule>
  </conditionalFormatting>
  <conditionalFormatting sqref="G30:G35 G37:G39 G41:G44 G46:G47 G49:G53 G55:G56 G58:G61 G63:G64 G66:G68 G70:G74 G76:G78">
    <cfRule type="expression" dxfId="144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Tabelle31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IF(Da!C45="",Da!E45,Da!C45)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Da!G45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Da!I45</f>
        <v>0</v>
      </c>
      <c r="E3" s="464" t="s">
        <v>330</v>
      </c>
      <c r="F3" s="48"/>
      <c r="G3" s="467">
        <f>Da!J45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Werte1!EV27</f>
        <v>0</v>
      </c>
      <c r="E30" s="88">
        <f t="shared" ref="E30:E35" si="0">D30/A30</f>
        <v>0</v>
      </c>
      <c r="F30" s="347"/>
      <c r="G30" s="114">
        <f>Werte2!EV27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Werte1!EW27</f>
        <v>0</v>
      </c>
      <c r="E31" s="88">
        <f t="shared" si="0"/>
        <v>0</v>
      </c>
      <c r="F31" s="347"/>
      <c r="G31" s="114">
        <f>Werte2!EW27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Werte1!EX27</f>
        <v>0</v>
      </c>
      <c r="E32" s="88">
        <f t="shared" si="0"/>
        <v>0</v>
      </c>
      <c r="F32" s="347"/>
      <c r="G32" s="114">
        <f>Werte2!EX27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Werte1!EY27</f>
        <v>0</v>
      </c>
      <c r="E33" s="88">
        <f t="shared" si="0"/>
        <v>0</v>
      </c>
      <c r="F33" s="347"/>
      <c r="G33" s="114">
        <f>Werte2!EY27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Werte1!EZ27</f>
        <v>0</v>
      </c>
      <c r="E34" s="88">
        <f t="shared" si="0"/>
        <v>0</v>
      </c>
      <c r="F34" s="347"/>
      <c r="G34" s="114">
        <f>Werte2!EZ27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Werte1!FA27</f>
        <v>0</v>
      </c>
      <c r="E35" s="88">
        <f t="shared" si="0"/>
        <v>0</v>
      </c>
      <c r="F35" s="347"/>
      <c r="G35" s="114">
        <f>Werte2!FA27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Werte1!FB27</f>
        <v>0</v>
      </c>
      <c r="E37" s="88">
        <f t="shared" ref="E37:E53" si="5">D37/A37</f>
        <v>0</v>
      </c>
      <c r="F37" s="347"/>
      <c r="G37" s="114">
        <f>Werte2!FB27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Werte1!FC27</f>
        <v>0</v>
      </c>
      <c r="E38" s="88">
        <f t="shared" si="5"/>
        <v>0</v>
      </c>
      <c r="F38" s="347"/>
      <c r="G38" s="114">
        <f>Werte2!FC27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Werte1!FD27</f>
        <v>0</v>
      </c>
      <c r="E39" s="88">
        <f t="shared" si="5"/>
        <v>0</v>
      </c>
      <c r="F39" s="347"/>
      <c r="G39" s="114">
        <f>Werte2!FD27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Werte1!FE27</f>
        <v>0</v>
      </c>
      <c r="E41" s="88">
        <f t="shared" si="5"/>
        <v>0</v>
      </c>
      <c r="F41" s="347"/>
      <c r="G41" s="114">
        <f>Werte2!FE27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Werte1!FF27</f>
        <v>0</v>
      </c>
      <c r="E42" s="88">
        <f t="shared" si="5"/>
        <v>0</v>
      </c>
      <c r="F42" s="347"/>
      <c r="G42" s="114">
        <f>Werte2!FF27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Werte1!FG27</f>
        <v>0</v>
      </c>
      <c r="E43" s="88">
        <f t="shared" si="5"/>
        <v>0</v>
      </c>
      <c r="F43" s="347"/>
      <c r="G43" s="114">
        <f>Werte2!FG27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Werte1!FH27</f>
        <v>0</v>
      </c>
      <c r="E44" s="88">
        <f t="shared" si="5"/>
        <v>0</v>
      </c>
      <c r="F44" s="347"/>
      <c r="G44" s="114">
        <f>Werte2!FH27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Werte1!FI27</f>
        <v>0</v>
      </c>
      <c r="E46" s="88">
        <f>D46/A46</f>
        <v>0</v>
      </c>
      <c r="F46" s="347"/>
      <c r="G46" s="114">
        <f>Werte2!FI27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Werte1!FJ27</f>
        <v>0</v>
      </c>
      <c r="E47" s="88">
        <f>D47/A47</f>
        <v>0</v>
      </c>
      <c r="F47" s="347"/>
      <c r="G47" s="114">
        <f>Werte2!FJ27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Werte1!FK27</f>
        <v>0</v>
      </c>
      <c r="E49" s="88">
        <f t="shared" si="5"/>
        <v>0</v>
      </c>
      <c r="F49" s="347"/>
      <c r="G49" s="114">
        <f>Werte2!FK27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Werte1!FL27</f>
        <v>0</v>
      </c>
      <c r="E50" s="88">
        <f t="shared" si="5"/>
        <v>0</v>
      </c>
      <c r="F50" s="347"/>
      <c r="G50" s="114">
        <f>Werte2!FL27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Werte1!FM27</f>
        <v>0</v>
      </c>
      <c r="E51" s="88">
        <f t="shared" si="5"/>
        <v>0</v>
      </c>
      <c r="F51" s="347"/>
      <c r="G51" s="114">
        <f>Werte2!FM27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Werte1!FN27</f>
        <v>0</v>
      </c>
      <c r="E52" s="88">
        <f t="shared" si="5"/>
        <v>0</v>
      </c>
      <c r="F52" s="347"/>
      <c r="G52" s="114">
        <f>Werte2!FN27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Werte1!FO27</f>
        <v>0</v>
      </c>
      <c r="E53" s="88">
        <f t="shared" si="5"/>
        <v>0</v>
      </c>
      <c r="F53" s="347"/>
      <c r="G53" s="114">
        <f>Werte2!FO27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Werte1!FP27</f>
        <v>0</v>
      </c>
      <c r="E55" s="88">
        <f t="shared" ref="E55:E56" si="9">D55/A55</f>
        <v>0</v>
      </c>
      <c r="F55" s="347"/>
      <c r="G55" s="114">
        <f>Werte2!FP27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Werte1!FQ27</f>
        <v>0</v>
      </c>
      <c r="E56" s="88">
        <f t="shared" si="9"/>
        <v>0</v>
      </c>
      <c r="F56" s="347"/>
      <c r="G56" s="114">
        <f>Werte2!FQ27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Werte1!FR27</f>
        <v>0</v>
      </c>
      <c r="E58" s="88">
        <f>D58/A58</f>
        <v>0</v>
      </c>
      <c r="F58" s="347"/>
      <c r="G58" s="114">
        <f>Werte2!FR27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Werte1!FS27</f>
        <v>0</v>
      </c>
      <c r="E59" s="88">
        <f>D59/A59</f>
        <v>0</v>
      </c>
      <c r="F59" s="347"/>
      <c r="G59" s="114">
        <f>Werte2!FS27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Werte1!FT27</f>
        <v>0</v>
      </c>
      <c r="E60" s="88">
        <f>D60/A60</f>
        <v>0</v>
      </c>
      <c r="F60" s="347"/>
      <c r="G60" s="114">
        <f>Werte2!FT27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Werte1!FU27</f>
        <v>0</v>
      </c>
      <c r="E61" s="88">
        <f>D61/A61</f>
        <v>0</v>
      </c>
      <c r="F61" s="347"/>
      <c r="G61" s="114">
        <f>Werte2!FU27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Werte1!FV27</f>
        <v>0</v>
      </c>
      <c r="E63" s="88">
        <f>D63/A63</f>
        <v>0</v>
      </c>
      <c r="F63" s="347"/>
      <c r="G63" s="114">
        <f>Werte2!FV27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Werte1!FW27</f>
        <v>0</v>
      </c>
      <c r="E64" s="88">
        <f>D64/A64</f>
        <v>0</v>
      </c>
      <c r="F64" s="347"/>
      <c r="G64" s="114">
        <f>Werte2!FW27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Werte1!FX27</f>
        <v>0</v>
      </c>
      <c r="E66" s="88">
        <f>D66/A66</f>
        <v>0</v>
      </c>
      <c r="F66" s="347"/>
      <c r="G66" s="114">
        <f>Werte2!FX27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Werte1!FY27</f>
        <v>0</v>
      </c>
      <c r="E67" s="88">
        <f>D67/A67</f>
        <v>0</v>
      </c>
      <c r="F67" s="347"/>
      <c r="G67" s="114">
        <f>Werte2!FY27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Werte1!FZ27</f>
        <v>0</v>
      </c>
      <c r="E68" s="88">
        <f>D68/A68</f>
        <v>0</v>
      </c>
      <c r="F68" s="347"/>
      <c r="G68" s="114">
        <f>Werte2!FZ27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Werte1!GA27</f>
        <v>0</v>
      </c>
      <c r="E70" s="88">
        <f t="shared" ref="E70:E77" si="13">D70/A70</f>
        <v>0</v>
      </c>
      <c r="F70" s="347"/>
      <c r="G70" s="114">
        <f>Werte2!GA27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Werte1!GB27</f>
        <v>0</v>
      </c>
      <c r="E71" s="88">
        <f t="shared" si="13"/>
        <v>0</v>
      </c>
      <c r="F71" s="347"/>
      <c r="G71" s="114">
        <f>Werte2!GB27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Werte1!GC27</f>
        <v>0</v>
      </c>
      <c r="E72" s="88">
        <f t="shared" si="13"/>
        <v>0</v>
      </c>
      <c r="F72" s="347"/>
      <c r="G72" s="114">
        <f>Werte2!GC27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Werte1!GD27</f>
        <v>0</v>
      </c>
      <c r="E73" s="88">
        <f t="shared" si="13"/>
        <v>0</v>
      </c>
      <c r="F73" s="347"/>
      <c r="G73" s="114">
        <f>Werte2!GD27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Werte1!$GE27</f>
        <v>0</v>
      </c>
      <c r="E74" s="88">
        <f t="shared" si="13"/>
        <v>0</v>
      </c>
      <c r="F74" s="347"/>
      <c r="G74" s="114">
        <f>Werte2!$GE27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Werte1!GF27</f>
        <v>0</v>
      </c>
      <c r="E76" s="88">
        <f t="shared" si="13"/>
        <v>0</v>
      </c>
      <c r="F76" s="347"/>
      <c r="G76" s="114">
        <f>Werte2!GF27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Werte1!GG27</f>
        <v>0</v>
      </c>
      <c r="E77" s="88">
        <f t="shared" si="13"/>
        <v>0</v>
      </c>
      <c r="F77" s="347"/>
      <c r="G77" s="114">
        <f>Werte2!GG27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Werte1!GH27</f>
        <v>0</v>
      </c>
      <c r="E78" s="88">
        <f>D78/A78</f>
        <v>0</v>
      </c>
      <c r="F78" s="347"/>
      <c r="G78" s="114">
        <f>Werte2!GH27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Werte1!GI27</f>
        <v>0</v>
      </c>
      <c r="E80" s="236">
        <f>D80/A80</f>
        <v>0</v>
      </c>
      <c r="F80" s="451"/>
      <c r="G80" s="443">
        <f>Werte2!GI27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Werte1!$R27</f>
        <v>0</v>
      </c>
      <c r="E90" s="410">
        <f t="shared" ref="E90:E103" si="15">D90/C90</f>
        <v>0</v>
      </c>
      <c r="F90" s="411"/>
      <c r="G90" s="480">
        <f>Werte2!$R27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Werte1!$AC27</f>
        <v>0</v>
      </c>
      <c r="E91" s="410">
        <f t="shared" si="15"/>
        <v>0</v>
      </c>
      <c r="F91" s="411"/>
      <c r="G91" s="480">
        <f>Werte2!$AC27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Werte1!$AS27</f>
        <v>0</v>
      </c>
      <c r="E92" s="410">
        <f t="shared" si="15"/>
        <v>0</v>
      </c>
      <c r="F92" s="411"/>
      <c r="G92" s="480">
        <f>Werte2!$AS27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Werte1!$BG27</f>
        <v>0</v>
      </c>
      <c r="E93" s="410">
        <f t="shared" si="15"/>
        <v>0</v>
      </c>
      <c r="F93" s="411"/>
      <c r="G93" s="480">
        <f>Werte2!$BG27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Werte1!$BO27</f>
        <v>0</v>
      </c>
      <c r="E94" s="410">
        <f>D94/C94</f>
        <v>0</v>
      </c>
      <c r="F94" s="411"/>
      <c r="G94" s="480">
        <f>Werte2!$BO27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Werte1!$CD27</f>
        <v>0</v>
      </c>
      <c r="E95" s="410">
        <f>D95/C95</f>
        <v>0</v>
      </c>
      <c r="F95" s="411"/>
      <c r="G95" s="480">
        <f>Werte2!$CD27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Werte1!$CM27</f>
        <v>0</v>
      </c>
      <c r="E96" s="422">
        <f t="shared" si="15"/>
        <v>0</v>
      </c>
      <c r="F96" s="423"/>
      <c r="G96" s="481">
        <f>Werte2!$CM27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Werte1!$DA27</f>
        <v>0</v>
      </c>
      <c r="E97" s="417">
        <f t="shared" si="15"/>
        <v>0</v>
      </c>
      <c r="F97" s="418"/>
      <c r="G97" s="482">
        <f>Werte2!$DA27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Werte1!$DG27</f>
        <v>0</v>
      </c>
      <c r="E98" s="410">
        <f t="shared" si="15"/>
        <v>0</v>
      </c>
      <c r="F98" s="411"/>
      <c r="G98" s="563">
        <f>Werte2!$DG27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Werte1!$DO27</f>
        <v>0</v>
      </c>
      <c r="E99" s="410">
        <f t="shared" si="15"/>
        <v>0</v>
      </c>
      <c r="F99" s="411"/>
      <c r="G99" s="480">
        <f>Werte2!$DO27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Werte1!$DX27</f>
        <v>0</v>
      </c>
      <c r="E100" s="410">
        <f t="shared" si="15"/>
        <v>0</v>
      </c>
      <c r="F100" s="411"/>
      <c r="G100" s="480">
        <f>Werte2!$DX27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Werte1!$EI27</f>
        <v>0</v>
      </c>
      <c r="E101" s="410">
        <f t="shared" si="15"/>
        <v>0</v>
      </c>
      <c r="F101" s="411"/>
      <c r="G101" s="480">
        <f>Werte2!$EI27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Werte1!$ER27</f>
        <v>0</v>
      </c>
      <c r="E102" s="426">
        <f t="shared" si="15"/>
        <v>0</v>
      </c>
      <c r="F102" s="423"/>
      <c r="G102" s="481">
        <f>Werte2!$ER27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zMVgU+R40TgVUgnrRVSjIMr1zb44HRTXeOZZq/cbM1li9HXoSa8+nI4afT7o1rKE8hwJCyVGxG9Wsjb+DuekVg==" saltValue="dInNMc7kuCGf8ecTGPwKYA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143" priority="3" stopIfTrue="1" operator="lessThan">
      <formula>$U23</formula>
    </cfRule>
    <cfRule type="cellIs" dxfId="142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141" priority="7" stopIfTrue="1" operator="greaterThanOrEqual">
      <formula>I30</formula>
    </cfRule>
    <cfRule type="cellIs" dxfId="140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139" priority="9" stopIfTrue="1">
      <formula>$L$29="T"</formula>
    </cfRule>
    <cfRule type="cellIs" dxfId="138" priority="10" stopIfTrue="1" operator="lessThan">
      <formula>I30</formula>
    </cfRule>
    <cfRule type="cellIs" dxfId="137" priority="11" stopIfTrue="1" operator="greaterThanOrEqual">
      <formula>I30</formula>
    </cfRule>
  </conditionalFormatting>
  <conditionalFormatting sqref="J84">
    <cfRule type="expression" dxfId="136" priority="13" stopIfTrue="1">
      <formula>N84="FB"</formula>
    </cfRule>
    <cfRule type="expression" dxfId="135" priority="14" stopIfTrue="1">
      <formula>N84=""</formula>
    </cfRule>
  </conditionalFormatting>
  <conditionalFormatting sqref="E105 E90:F103 H90:H103 H105">
    <cfRule type="cellIs" dxfId="134" priority="5" stopIfTrue="1" operator="lessThan">
      <formula>$I90</formula>
    </cfRule>
    <cfRule type="cellIs" dxfId="133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132" priority="15" stopIfTrue="1">
      <formula>N30="FB"</formula>
    </cfRule>
    <cfRule type="expression" dxfId="131" priority="16" stopIfTrue="1">
      <formula>N30=""</formula>
    </cfRule>
  </conditionalFormatting>
  <conditionalFormatting sqref="G81:G84">
    <cfRule type="expression" dxfId="130" priority="12" stopIfTrue="1">
      <formula>$L$29="T"</formula>
    </cfRule>
  </conditionalFormatting>
  <conditionalFormatting sqref="G80">
    <cfRule type="expression" dxfId="129" priority="2">
      <formula>$L$29="T"</formula>
    </cfRule>
  </conditionalFormatting>
  <conditionalFormatting sqref="G30:G35 G37:G39 G41:G44 G46:G47 G49:G53 G55:G56 G58:G61 G63:G64 G66:G68 G70:G74 G76:G78">
    <cfRule type="expression" dxfId="128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
&amp;R&amp;G</oddHead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Tabelle32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IF(Da!C46="",Da!E46,Da!C46)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Da!G46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Da!I46</f>
        <v>0</v>
      </c>
      <c r="E3" s="464" t="s">
        <v>330</v>
      </c>
      <c r="F3" s="48"/>
      <c r="G3" s="467">
        <f>Da!J46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Werte1!EV28</f>
        <v>0</v>
      </c>
      <c r="E30" s="88">
        <f t="shared" ref="E30:E35" si="0">D30/A30</f>
        <v>0</v>
      </c>
      <c r="F30" s="347"/>
      <c r="G30" s="114">
        <f>Werte2!EV28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Werte1!EW28</f>
        <v>0</v>
      </c>
      <c r="E31" s="88">
        <f t="shared" si="0"/>
        <v>0</v>
      </c>
      <c r="F31" s="347"/>
      <c r="G31" s="114">
        <f>Werte2!EW28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Werte1!EX28</f>
        <v>0</v>
      </c>
      <c r="E32" s="88">
        <f t="shared" si="0"/>
        <v>0</v>
      </c>
      <c r="F32" s="347"/>
      <c r="G32" s="114">
        <f>Werte2!EX28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Werte1!EY28</f>
        <v>0</v>
      </c>
      <c r="E33" s="88">
        <f t="shared" si="0"/>
        <v>0</v>
      </c>
      <c r="F33" s="347"/>
      <c r="G33" s="114">
        <f>Werte2!EY28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Werte1!EZ28</f>
        <v>0</v>
      </c>
      <c r="E34" s="88">
        <f t="shared" si="0"/>
        <v>0</v>
      </c>
      <c r="F34" s="347"/>
      <c r="G34" s="114">
        <f>Werte2!EZ28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Werte1!FA28</f>
        <v>0</v>
      </c>
      <c r="E35" s="88">
        <f t="shared" si="0"/>
        <v>0</v>
      </c>
      <c r="F35" s="347"/>
      <c r="G35" s="114">
        <f>Werte2!FA28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Werte1!FB28</f>
        <v>0</v>
      </c>
      <c r="E37" s="88">
        <f t="shared" ref="E37:E53" si="5">D37/A37</f>
        <v>0</v>
      </c>
      <c r="F37" s="347"/>
      <c r="G37" s="114">
        <f>Werte2!FB28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Werte1!FC28</f>
        <v>0</v>
      </c>
      <c r="E38" s="88">
        <f t="shared" si="5"/>
        <v>0</v>
      </c>
      <c r="F38" s="347"/>
      <c r="G38" s="114">
        <f>Werte2!FC28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Werte1!FD28</f>
        <v>0</v>
      </c>
      <c r="E39" s="88">
        <f t="shared" si="5"/>
        <v>0</v>
      </c>
      <c r="F39" s="347"/>
      <c r="G39" s="114">
        <f>Werte2!FD28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Werte1!FE28</f>
        <v>0</v>
      </c>
      <c r="E41" s="88">
        <f t="shared" si="5"/>
        <v>0</v>
      </c>
      <c r="F41" s="347"/>
      <c r="G41" s="114">
        <f>Werte2!FE28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Werte1!FF28</f>
        <v>0</v>
      </c>
      <c r="E42" s="88">
        <f t="shared" si="5"/>
        <v>0</v>
      </c>
      <c r="F42" s="347"/>
      <c r="G42" s="114">
        <f>Werte2!FF28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Werte1!FG28</f>
        <v>0</v>
      </c>
      <c r="E43" s="88">
        <f t="shared" si="5"/>
        <v>0</v>
      </c>
      <c r="F43" s="347"/>
      <c r="G43" s="114">
        <f>Werte2!FG28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Werte1!FH28</f>
        <v>0</v>
      </c>
      <c r="E44" s="88">
        <f t="shared" si="5"/>
        <v>0</v>
      </c>
      <c r="F44" s="347"/>
      <c r="G44" s="114">
        <f>Werte2!FH28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Werte1!FI28</f>
        <v>0</v>
      </c>
      <c r="E46" s="88">
        <f>D46/A46</f>
        <v>0</v>
      </c>
      <c r="F46" s="347"/>
      <c r="G46" s="114">
        <f>Werte2!FI28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Werte1!FJ28</f>
        <v>0</v>
      </c>
      <c r="E47" s="88">
        <f>D47/A47</f>
        <v>0</v>
      </c>
      <c r="F47" s="347"/>
      <c r="G47" s="114">
        <f>Werte2!FJ28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Werte1!FK28</f>
        <v>0</v>
      </c>
      <c r="E49" s="88">
        <f t="shared" si="5"/>
        <v>0</v>
      </c>
      <c r="F49" s="347"/>
      <c r="G49" s="114">
        <f>Werte2!FK28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Werte1!FL28</f>
        <v>0</v>
      </c>
      <c r="E50" s="88">
        <f t="shared" si="5"/>
        <v>0</v>
      </c>
      <c r="F50" s="347"/>
      <c r="G50" s="114">
        <f>Werte2!FL28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Werte1!FM28</f>
        <v>0</v>
      </c>
      <c r="E51" s="88">
        <f t="shared" si="5"/>
        <v>0</v>
      </c>
      <c r="F51" s="347"/>
      <c r="G51" s="114">
        <f>Werte2!FM28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Werte1!FN28</f>
        <v>0</v>
      </c>
      <c r="E52" s="88">
        <f t="shared" si="5"/>
        <v>0</v>
      </c>
      <c r="F52" s="347"/>
      <c r="G52" s="114">
        <f>Werte2!FN28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Werte1!FO28</f>
        <v>0</v>
      </c>
      <c r="E53" s="88">
        <f t="shared" si="5"/>
        <v>0</v>
      </c>
      <c r="F53" s="347"/>
      <c r="G53" s="114">
        <f>Werte2!FO28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Werte1!FP28</f>
        <v>0</v>
      </c>
      <c r="E55" s="88">
        <f t="shared" ref="E55:E56" si="9">D55/A55</f>
        <v>0</v>
      </c>
      <c r="F55" s="347"/>
      <c r="G55" s="114">
        <f>Werte2!FP28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Werte1!FQ28</f>
        <v>0</v>
      </c>
      <c r="E56" s="88">
        <f t="shared" si="9"/>
        <v>0</v>
      </c>
      <c r="F56" s="347"/>
      <c r="G56" s="114">
        <f>Werte2!FQ28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Werte1!FR28</f>
        <v>0</v>
      </c>
      <c r="E58" s="88">
        <f>D58/A58</f>
        <v>0</v>
      </c>
      <c r="F58" s="347"/>
      <c r="G58" s="114">
        <f>Werte2!FR28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Werte1!FS28</f>
        <v>0</v>
      </c>
      <c r="E59" s="88">
        <f>D59/A59</f>
        <v>0</v>
      </c>
      <c r="F59" s="347"/>
      <c r="G59" s="114">
        <f>Werte2!FS28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Werte1!FT28</f>
        <v>0</v>
      </c>
      <c r="E60" s="88">
        <f>D60/A60</f>
        <v>0</v>
      </c>
      <c r="F60" s="347"/>
      <c r="G60" s="114">
        <f>Werte2!FT28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Werte1!FU28</f>
        <v>0</v>
      </c>
      <c r="E61" s="88">
        <f>D61/A61</f>
        <v>0</v>
      </c>
      <c r="F61" s="347"/>
      <c r="G61" s="114">
        <f>Werte2!FU28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Werte1!FV28</f>
        <v>0</v>
      </c>
      <c r="E63" s="88">
        <f>D63/A63</f>
        <v>0</v>
      </c>
      <c r="F63" s="347"/>
      <c r="G63" s="114">
        <f>Werte2!FV28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Werte1!FW28</f>
        <v>0</v>
      </c>
      <c r="E64" s="88">
        <f>D64/A64</f>
        <v>0</v>
      </c>
      <c r="F64" s="347"/>
      <c r="G64" s="114">
        <f>Werte2!FW28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Werte1!FX28</f>
        <v>0</v>
      </c>
      <c r="E66" s="88">
        <f>D66/A66</f>
        <v>0</v>
      </c>
      <c r="F66" s="347"/>
      <c r="G66" s="114">
        <f>Werte2!FX28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Werte1!FY28</f>
        <v>0</v>
      </c>
      <c r="E67" s="88">
        <f>D67/A67</f>
        <v>0</v>
      </c>
      <c r="F67" s="347"/>
      <c r="G67" s="114">
        <f>Werte2!FY28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Werte1!FZ28</f>
        <v>0</v>
      </c>
      <c r="E68" s="88">
        <f>D68/A68</f>
        <v>0</v>
      </c>
      <c r="F68" s="347"/>
      <c r="G68" s="114">
        <f>Werte2!FZ28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Werte1!GA28</f>
        <v>0</v>
      </c>
      <c r="E70" s="88">
        <f t="shared" ref="E70:E77" si="13">D70/A70</f>
        <v>0</v>
      </c>
      <c r="F70" s="347"/>
      <c r="G70" s="114">
        <f>Werte2!GA28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Werte1!GB28</f>
        <v>0</v>
      </c>
      <c r="E71" s="88">
        <f t="shared" si="13"/>
        <v>0</v>
      </c>
      <c r="F71" s="347"/>
      <c r="G71" s="114">
        <f>Werte2!GB28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Werte1!GC28</f>
        <v>0</v>
      </c>
      <c r="E72" s="88">
        <f t="shared" si="13"/>
        <v>0</v>
      </c>
      <c r="F72" s="347"/>
      <c r="G72" s="114">
        <f>Werte2!GC28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Werte1!GD28</f>
        <v>0</v>
      </c>
      <c r="E73" s="88">
        <f t="shared" si="13"/>
        <v>0</v>
      </c>
      <c r="F73" s="347"/>
      <c r="G73" s="114">
        <f>Werte2!GD28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Werte1!$GE28</f>
        <v>0</v>
      </c>
      <c r="E74" s="88">
        <f t="shared" si="13"/>
        <v>0</v>
      </c>
      <c r="F74" s="347"/>
      <c r="G74" s="114">
        <f>Werte2!$GE28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Werte1!GF28</f>
        <v>0</v>
      </c>
      <c r="E76" s="88">
        <f t="shared" si="13"/>
        <v>0</v>
      </c>
      <c r="F76" s="347"/>
      <c r="G76" s="114">
        <f>Werte2!GF28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Werte1!GG28</f>
        <v>0</v>
      </c>
      <c r="E77" s="88">
        <f t="shared" si="13"/>
        <v>0</v>
      </c>
      <c r="F77" s="347"/>
      <c r="G77" s="114">
        <f>Werte2!GG28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Werte1!GH28</f>
        <v>0</v>
      </c>
      <c r="E78" s="88">
        <f>D78/A78</f>
        <v>0</v>
      </c>
      <c r="F78" s="347"/>
      <c r="G78" s="114">
        <f>Werte2!GH28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Werte1!GI28</f>
        <v>0</v>
      </c>
      <c r="E80" s="236">
        <f>D80/A80</f>
        <v>0</v>
      </c>
      <c r="F80" s="451"/>
      <c r="G80" s="443">
        <f>Werte2!GI28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Werte1!$R28</f>
        <v>0</v>
      </c>
      <c r="E90" s="410">
        <f t="shared" ref="E90:E103" si="15">D90/C90</f>
        <v>0</v>
      </c>
      <c r="F90" s="411"/>
      <c r="G90" s="480">
        <f>Werte2!$R28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Werte1!$AC28</f>
        <v>0</v>
      </c>
      <c r="E91" s="410">
        <f t="shared" si="15"/>
        <v>0</v>
      </c>
      <c r="F91" s="411"/>
      <c r="G91" s="480">
        <f>Werte2!$AC28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Werte1!$AS28</f>
        <v>0</v>
      </c>
      <c r="E92" s="410">
        <f t="shared" si="15"/>
        <v>0</v>
      </c>
      <c r="F92" s="411"/>
      <c r="G92" s="480">
        <f>Werte2!$AS28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Werte1!$BG28</f>
        <v>0</v>
      </c>
      <c r="E93" s="410">
        <f t="shared" si="15"/>
        <v>0</v>
      </c>
      <c r="F93" s="411"/>
      <c r="G93" s="480">
        <f>Werte2!$BG28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Werte1!$BO28</f>
        <v>0</v>
      </c>
      <c r="E94" s="410">
        <f>D94/C94</f>
        <v>0</v>
      </c>
      <c r="F94" s="411"/>
      <c r="G94" s="480">
        <f>Werte2!$BO28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Werte1!$CD28</f>
        <v>0</v>
      </c>
      <c r="E95" s="410">
        <f>D95/C95</f>
        <v>0</v>
      </c>
      <c r="F95" s="411"/>
      <c r="G95" s="480">
        <f>Werte2!$CD28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Werte1!$CM28</f>
        <v>0</v>
      </c>
      <c r="E96" s="422">
        <f t="shared" si="15"/>
        <v>0</v>
      </c>
      <c r="F96" s="423"/>
      <c r="G96" s="481">
        <f>Werte2!$CM28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Werte1!$DA28</f>
        <v>0</v>
      </c>
      <c r="E97" s="417">
        <f t="shared" si="15"/>
        <v>0</v>
      </c>
      <c r="F97" s="418"/>
      <c r="G97" s="482">
        <f>Werte2!$DA28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Werte1!$DG28</f>
        <v>0</v>
      </c>
      <c r="E98" s="410">
        <f t="shared" si="15"/>
        <v>0</v>
      </c>
      <c r="F98" s="411"/>
      <c r="G98" s="563">
        <f>Werte2!$DG28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Werte1!$DO28</f>
        <v>0</v>
      </c>
      <c r="E99" s="410">
        <f t="shared" si="15"/>
        <v>0</v>
      </c>
      <c r="F99" s="411"/>
      <c r="G99" s="480">
        <f>Werte2!$DO28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Werte1!$DX28</f>
        <v>0</v>
      </c>
      <c r="E100" s="410">
        <f t="shared" si="15"/>
        <v>0</v>
      </c>
      <c r="F100" s="411"/>
      <c r="G100" s="480">
        <f>Werte2!$DX28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Werte1!$EI28</f>
        <v>0</v>
      </c>
      <c r="E101" s="410">
        <f t="shared" si="15"/>
        <v>0</v>
      </c>
      <c r="F101" s="411"/>
      <c r="G101" s="480">
        <f>Werte2!$EI28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Werte1!$ER28</f>
        <v>0</v>
      </c>
      <c r="E102" s="426">
        <f t="shared" si="15"/>
        <v>0</v>
      </c>
      <c r="F102" s="423"/>
      <c r="G102" s="481">
        <f>Werte2!$ER28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H6D28od4yPytDdhkO6RAagV8XuTZOFgK48k1LrJ85rUKPhnTwWSkb06gE8jfiyyB8X6p63ffN0eYoGzu4q7Ukw==" saltValue="rFD63mm6oJ7yKUZ+kYqqhg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127" priority="3" stopIfTrue="1" operator="lessThan">
      <formula>$U23</formula>
    </cfRule>
    <cfRule type="cellIs" dxfId="126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125" priority="7" stopIfTrue="1" operator="greaterThanOrEqual">
      <formula>I30</formula>
    </cfRule>
    <cfRule type="cellIs" dxfId="124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123" priority="9" stopIfTrue="1">
      <formula>$L$29="T"</formula>
    </cfRule>
    <cfRule type="cellIs" dxfId="122" priority="10" stopIfTrue="1" operator="lessThan">
      <formula>I30</formula>
    </cfRule>
    <cfRule type="cellIs" dxfId="121" priority="11" stopIfTrue="1" operator="greaterThanOrEqual">
      <formula>I30</formula>
    </cfRule>
  </conditionalFormatting>
  <conditionalFormatting sqref="J84">
    <cfRule type="expression" dxfId="120" priority="13" stopIfTrue="1">
      <formula>N84="FB"</formula>
    </cfRule>
    <cfRule type="expression" dxfId="119" priority="14" stopIfTrue="1">
      <formula>N84=""</formula>
    </cfRule>
  </conditionalFormatting>
  <conditionalFormatting sqref="E105 E90:F103 H90:H103 H105">
    <cfRule type="cellIs" dxfId="118" priority="5" stopIfTrue="1" operator="lessThan">
      <formula>$I90</formula>
    </cfRule>
    <cfRule type="cellIs" dxfId="117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116" priority="15" stopIfTrue="1">
      <formula>N30="FB"</formula>
    </cfRule>
    <cfRule type="expression" dxfId="115" priority="16" stopIfTrue="1">
      <formula>N30=""</formula>
    </cfRule>
  </conditionalFormatting>
  <conditionalFormatting sqref="G81:G84">
    <cfRule type="expression" dxfId="114" priority="12" stopIfTrue="1">
      <formula>$L$29="T"</formula>
    </cfRule>
  </conditionalFormatting>
  <conditionalFormatting sqref="G80">
    <cfRule type="expression" dxfId="113" priority="2">
      <formula>$L$29="T"</formula>
    </cfRule>
  </conditionalFormatting>
  <conditionalFormatting sqref="G30:G35 G37:G39 G41:G44 G46:G47 G49:G53 G55:G56 G58:G61 G63:G64 G66:G68 G70:G74 G76:G78">
    <cfRule type="expression" dxfId="112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Tabelle33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IF(Da!C47="",Da!E47,Da!C47)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Da!G47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Da!I47</f>
        <v>0</v>
      </c>
      <c r="E3" s="464" t="s">
        <v>330</v>
      </c>
      <c r="F3" s="48"/>
      <c r="G3" s="467">
        <f>Da!J47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Werte1!EV29</f>
        <v>0</v>
      </c>
      <c r="E30" s="88">
        <f t="shared" ref="E30:E35" si="0">D30/A30</f>
        <v>0</v>
      </c>
      <c r="F30" s="347"/>
      <c r="G30" s="114">
        <f>Werte2!EV29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Werte1!EW29</f>
        <v>0</v>
      </c>
      <c r="E31" s="88">
        <f t="shared" si="0"/>
        <v>0</v>
      </c>
      <c r="F31" s="347"/>
      <c r="G31" s="114">
        <f>Werte2!EW29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Werte1!EX29</f>
        <v>0</v>
      </c>
      <c r="E32" s="88">
        <f t="shared" si="0"/>
        <v>0</v>
      </c>
      <c r="F32" s="347"/>
      <c r="G32" s="114">
        <f>Werte2!EX29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Werte1!EY29</f>
        <v>0</v>
      </c>
      <c r="E33" s="88">
        <f t="shared" si="0"/>
        <v>0</v>
      </c>
      <c r="F33" s="347"/>
      <c r="G33" s="114">
        <f>Werte2!EY29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Werte1!EZ29</f>
        <v>0</v>
      </c>
      <c r="E34" s="88">
        <f t="shared" si="0"/>
        <v>0</v>
      </c>
      <c r="F34" s="347"/>
      <c r="G34" s="114">
        <f>Werte2!EZ29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Werte1!FA29</f>
        <v>0</v>
      </c>
      <c r="E35" s="88">
        <f t="shared" si="0"/>
        <v>0</v>
      </c>
      <c r="F35" s="347"/>
      <c r="G35" s="114">
        <f>Werte2!FA29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Werte1!FB29</f>
        <v>0</v>
      </c>
      <c r="E37" s="88">
        <f t="shared" ref="E37:E53" si="5">D37/A37</f>
        <v>0</v>
      </c>
      <c r="F37" s="347"/>
      <c r="G37" s="114">
        <f>Werte2!FB29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Werte1!FC29</f>
        <v>0</v>
      </c>
      <c r="E38" s="88">
        <f t="shared" si="5"/>
        <v>0</v>
      </c>
      <c r="F38" s="347"/>
      <c r="G38" s="114">
        <f>Werte2!FC29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Werte1!FD29</f>
        <v>0</v>
      </c>
      <c r="E39" s="88">
        <f t="shared" si="5"/>
        <v>0</v>
      </c>
      <c r="F39" s="347"/>
      <c r="G39" s="114">
        <f>Werte2!FD29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Werte1!FE29</f>
        <v>0</v>
      </c>
      <c r="E41" s="88">
        <f t="shared" si="5"/>
        <v>0</v>
      </c>
      <c r="F41" s="347"/>
      <c r="G41" s="114">
        <f>Werte2!FE29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Werte1!FF29</f>
        <v>0</v>
      </c>
      <c r="E42" s="88">
        <f t="shared" si="5"/>
        <v>0</v>
      </c>
      <c r="F42" s="347"/>
      <c r="G42" s="114">
        <f>Werte2!FF29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Werte1!FG29</f>
        <v>0</v>
      </c>
      <c r="E43" s="88">
        <f t="shared" si="5"/>
        <v>0</v>
      </c>
      <c r="F43" s="347"/>
      <c r="G43" s="114">
        <f>Werte2!FG29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Werte1!FH29</f>
        <v>0</v>
      </c>
      <c r="E44" s="88">
        <f t="shared" si="5"/>
        <v>0</v>
      </c>
      <c r="F44" s="347"/>
      <c r="G44" s="114">
        <f>Werte2!FH29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Werte1!FI29</f>
        <v>0</v>
      </c>
      <c r="E46" s="88">
        <f>D46/A46</f>
        <v>0</v>
      </c>
      <c r="F46" s="347"/>
      <c r="G46" s="114">
        <f>Werte2!FI29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Werte1!FJ29</f>
        <v>0</v>
      </c>
      <c r="E47" s="88">
        <f>D47/A47</f>
        <v>0</v>
      </c>
      <c r="F47" s="347"/>
      <c r="G47" s="114">
        <f>Werte2!FJ29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Werte1!FK29</f>
        <v>0</v>
      </c>
      <c r="E49" s="88">
        <f t="shared" si="5"/>
        <v>0</v>
      </c>
      <c r="F49" s="347"/>
      <c r="G49" s="114">
        <f>Werte2!FK29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Werte1!FL29</f>
        <v>0</v>
      </c>
      <c r="E50" s="88">
        <f t="shared" si="5"/>
        <v>0</v>
      </c>
      <c r="F50" s="347"/>
      <c r="G50" s="114">
        <f>Werte2!FL29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Werte1!FM29</f>
        <v>0</v>
      </c>
      <c r="E51" s="88">
        <f t="shared" si="5"/>
        <v>0</v>
      </c>
      <c r="F51" s="347"/>
      <c r="G51" s="114">
        <f>Werte2!FM29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Werte1!FN29</f>
        <v>0</v>
      </c>
      <c r="E52" s="88">
        <f t="shared" si="5"/>
        <v>0</v>
      </c>
      <c r="F52" s="347"/>
      <c r="G52" s="114">
        <f>Werte2!FN29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Werte1!FO29</f>
        <v>0</v>
      </c>
      <c r="E53" s="88">
        <f t="shared" si="5"/>
        <v>0</v>
      </c>
      <c r="F53" s="347"/>
      <c r="G53" s="114">
        <f>Werte2!FO29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Werte1!FP29</f>
        <v>0</v>
      </c>
      <c r="E55" s="88">
        <f t="shared" ref="E55:E56" si="9">D55/A55</f>
        <v>0</v>
      </c>
      <c r="F55" s="347"/>
      <c r="G55" s="114">
        <f>Werte2!FP29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Werte1!FQ29</f>
        <v>0</v>
      </c>
      <c r="E56" s="88">
        <f t="shared" si="9"/>
        <v>0</v>
      </c>
      <c r="F56" s="347"/>
      <c r="G56" s="114">
        <f>Werte2!FQ29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Werte1!FR29</f>
        <v>0</v>
      </c>
      <c r="E58" s="88">
        <f>D58/A58</f>
        <v>0</v>
      </c>
      <c r="F58" s="347"/>
      <c r="G58" s="114">
        <f>Werte2!FR29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Werte1!FS29</f>
        <v>0</v>
      </c>
      <c r="E59" s="88">
        <f>D59/A59</f>
        <v>0</v>
      </c>
      <c r="F59" s="347"/>
      <c r="G59" s="114">
        <f>Werte2!FS29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Werte1!FT29</f>
        <v>0</v>
      </c>
      <c r="E60" s="88">
        <f>D60/A60</f>
        <v>0</v>
      </c>
      <c r="F60" s="347"/>
      <c r="G60" s="114">
        <f>Werte2!FT29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Werte1!FU29</f>
        <v>0</v>
      </c>
      <c r="E61" s="88">
        <f>D61/A61</f>
        <v>0</v>
      </c>
      <c r="F61" s="347"/>
      <c r="G61" s="114">
        <f>Werte2!FU29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Werte1!FV29</f>
        <v>0</v>
      </c>
      <c r="E63" s="88">
        <f>D63/A63</f>
        <v>0</v>
      </c>
      <c r="F63" s="347"/>
      <c r="G63" s="114">
        <f>Werte2!FV29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Werte1!FW29</f>
        <v>0</v>
      </c>
      <c r="E64" s="88">
        <f>D64/A64</f>
        <v>0</v>
      </c>
      <c r="F64" s="347"/>
      <c r="G64" s="114">
        <f>Werte2!FW29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Werte1!FX29</f>
        <v>0</v>
      </c>
      <c r="E66" s="88">
        <f>D66/A66</f>
        <v>0</v>
      </c>
      <c r="F66" s="347"/>
      <c r="G66" s="114">
        <f>Werte2!FX29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Werte1!FY29</f>
        <v>0</v>
      </c>
      <c r="E67" s="88">
        <f>D67/A67</f>
        <v>0</v>
      </c>
      <c r="F67" s="347"/>
      <c r="G67" s="114">
        <f>Werte2!FY29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Werte1!FZ29</f>
        <v>0</v>
      </c>
      <c r="E68" s="88">
        <f>D68/A68</f>
        <v>0</v>
      </c>
      <c r="F68" s="347"/>
      <c r="G68" s="114">
        <f>Werte2!FZ29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Werte1!GA29</f>
        <v>0</v>
      </c>
      <c r="E70" s="88">
        <f t="shared" ref="E70:E77" si="13">D70/A70</f>
        <v>0</v>
      </c>
      <c r="F70" s="347"/>
      <c r="G70" s="114">
        <f>Werte2!GA29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Werte1!GB29</f>
        <v>0</v>
      </c>
      <c r="E71" s="88">
        <f t="shared" si="13"/>
        <v>0</v>
      </c>
      <c r="F71" s="347"/>
      <c r="G71" s="114">
        <f>Werte2!GB29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Werte1!GC29</f>
        <v>0</v>
      </c>
      <c r="E72" s="88">
        <f t="shared" si="13"/>
        <v>0</v>
      </c>
      <c r="F72" s="347"/>
      <c r="G72" s="114">
        <f>Werte2!GC29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Werte1!GD29</f>
        <v>0</v>
      </c>
      <c r="E73" s="88">
        <f t="shared" si="13"/>
        <v>0</v>
      </c>
      <c r="F73" s="347"/>
      <c r="G73" s="114">
        <f>Werte2!GD29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Werte1!$GE29</f>
        <v>0</v>
      </c>
      <c r="E74" s="88">
        <f t="shared" si="13"/>
        <v>0</v>
      </c>
      <c r="F74" s="347"/>
      <c r="G74" s="114">
        <f>Werte2!$GE29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Werte1!GF29</f>
        <v>0</v>
      </c>
      <c r="E76" s="88">
        <f t="shared" si="13"/>
        <v>0</v>
      </c>
      <c r="F76" s="347"/>
      <c r="G76" s="114">
        <f>Werte2!GF29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Werte1!GG29</f>
        <v>0</v>
      </c>
      <c r="E77" s="88">
        <f t="shared" si="13"/>
        <v>0</v>
      </c>
      <c r="F77" s="347"/>
      <c r="G77" s="114">
        <f>Werte2!GG29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Werte1!GH29</f>
        <v>0</v>
      </c>
      <c r="E78" s="88">
        <f>D78/A78</f>
        <v>0</v>
      </c>
      <c r="F78" s="347"/>
      <c r="G78" s="114">
        <f>Werte2!GH29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Werte1!GI29</f>
        <v>0</v>
      </c>
      <c r="E80" s="236">
        <f>D80/A80</f>
        <v>0</v>
      </c>
      <c r="F80" s="451"/>
      <c r="G80" s="443">
        <f>Werte2!GI29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Werte1!$R29</f>
        <v>0</v>
      </c>
      <c r="E90" s="410">
        <f t="shared" ref="E90:E103" si="15">D90/C90</f>
        <v>0</v>
      </c>
      <c r="F90" s="411"/>
      <c r="G90" s="480">
        <f>Werte2!$R29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Werte1!$AC29</f>
        <v>0</v>
      </c>
      <c r="E91" s="410">
        <f t="shared" si="15"/>
        <v>0</v>
      </c>
      <c r="F91" s="411"/>
      <c r="G91" s="480">
        <f>Werte2!$AC29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Werte1!$AS29</f>
        <v>0</v>
      </c>
      <c r="E92" s="410">
        <f t="shared" si="15"/>
        <v>0</v>
      </c>
      <c r="F92" s="411"/>
      <c r="G92" s="480">
        <f>Werte2!$AS29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Werte1!$BG29</f>
        <v>0</v>
      </c>
      <c r="E93" s="410">
        <f t="shared" si="15"/>
        <v>0</v>
      </c>
      <c r="F93" s="411"/>
      <c r="G93" s="480">
        <f>Werte2!$BG29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Werte1!$BO29</f>
        <v>0</v>
      </c>
      <c r="E94" s="410">
        <f>D94/C94</f>
        <v>0</v>
      </c>
      <c r="F94" s="411"/>
      <c r="G94" s="480">
        <f>Werte2!$BO29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Werte1!$CD29</f>
        <v>0</v>
      </c>
      <c r="E95" s="410">
        <f>D95/C95</f>
        <v>0</v>
      </c>
      <c r="F95" s="411"/>
      <c r="G95" s="480">
        <f>Werte2!$CD29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Werte1!$CM29</f>
        <v>0</v>
      </c>
      <c r="E96" s="422">
        <f t="shared" si="15"/>
        <v>0</v>
      </c>
      <c r="F96" s="423"/>
      <c r="G96" s="481">
        <f>Werte2!$CM29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Werte1!$DA29</f>
        <v>0</v>
      </c>
      <c r="E97" s="417">
        <f t="shared" si="15"/>
        <v>0</v>
      </c>
      <c r="F97" s="418"/>
      <c r="G97" s="482">
        <f>Werte2!$DA29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Werte1!$DG29</f>
        <v>0</v>
      </c>
      <c r="E98" s="410">
        <f t="shared" si="15"/>
        <v>0</v>
      </c>
      <c r="F98" s="411"/>
      <c r="G98" s="563">
        <f>Werte2!$DG29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Werte1!$DO29</f>
        <v>0</v>
      </c>
      <c r="E99" s="410">
        <f t="shared" si="15"/>
        <v>0</v>
      </c>
      <c r="F99" s="411"/>
      <c r="G99" s="480">
        <f>Werte2!$DO29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Werte1!$DX29</f>
        <v>0</v>
      </c>
      <c r="E100" s="410">
        <f t="shared" si="15"/>
        <v>0</v>
      </c>
      <c r="F100" s="411"/>
      <c r="G100" s="480">
        <f>Werte2!$DX29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Werte1!$EI29</f>
        <v>0</v>
      </c>
      <c r="E101" s="410">
        <f t="shared" si="15"/>
        <v>0</v>
      </c>
      <c r="F101" s="411"/>
      <c r="G101" s="480">
        <f>Werte2!$EI29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Werte1!$ER29</f>
        <v>0</v>
      </c>
      <c r="E102" s="426">
        <f t="shared" si="15"/>
        <v>0</v>
      </c>
      <c r="F102" s="423"/>
      <c r="G102" s="481">
        <f>Werte2!$ER29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IuEOxgT7PQ7asMaRixHBdx3XLByoZxVgu1TPv076YlCxfXxh/PN5bpknTc8C+2fTTsgi9Rqd9/aoslIiibZmoQ==" saltValue="mUbieC96rG6OAZgBMCCGzw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111" priority="3" stopIfTrue="1" operator="lessThan">
      <formula>$U23</formula>
    </cfRule>
    <cfRule type="cellIs" dxfId="110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109" priority="7" stopIfTrue="1" operator="greaterThanOrEqual">
      <formula>I30</formula>
    </cfRule>
    <cfRule type="cellIs" dxfId="108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107" priority="9" stopIfTrue="1">
      <formula>$L$29="T"</formula>
    </cfRule>
    <cfRule type="cellIs" dxfId="106" priority="10" stopIfTrue="1" operator="lessThan">
      <formula>I30</formula>
    </cfRule>
    <cfRule type="cellIs" dxfId="105" priority="11" stopIfTrue="1" operator="greaterThanOrEqual">
      <formula>I30</formula>
    </cfRule>
  </conditionalFormatting>
  <conditionalFormatting sqref="J84">
    <cfRule type="expression" dxfId="104" priority="13" stopIfTrue="1">
      <formula>N84="FB"</formula>
    </cfRule>
    <cfRule type="expression" dxfId="103" priority="14" stopIfTrue="1">
      <formula>N84=""</formula>
    </cfRule>
  </conditionalFormatting>
  <conditionalFormatting sqref="E105 E90:F103 H90:H103 H105">
    <cfRule type="cellIs" dxfId="102" priority="5" stopIfTrue="1" operator="lessThan">
      <formula>$I90</formula>
    </cfRule>
    <cfRule type="cellIs" dxfId="101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100" priority="15" stopIfTrue="1">
      <formula>N30="FB"</formula>
    </cfRule>
    <cfRule type="expression" dxfId="99" priority="16" stopIfTrue="1">
      <formula>N30=""</formula>
    </cfRule>
  </conditionalFormatting>
  <conditionalFormatting sqref="G81:G84">
    <cfRule type="expression" dxfId="98" priority="12" stopIfTrue="1">
      <formula>$L$29="T"</formula>
    </cfRule>
  </conditionalFormatting>
  <conditionalFormatting sqref="G80">
    <cfRule type="expression" dxfId="97" priority="2">
      <formula>$L$29="T"</formula>
    </cfRule>
  </conditionalFormatting>
  <conditionalFormatting sqref="G30:G35 G37:G39 G41:G44 G46:G47 G49:G53 G55:G56 G58:G61 G63:G64 G66:G68 G70:G74 G76:G78">
    <cfRule type="expression" dxfId="96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Tabelle34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IF(Da!C48="",Da!E48,Da!C48)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Da!G48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Da!I48</f>
        <v>0</v>
      </c>
      <c r="E3" s="464" t="s">
        <v>330</v>
      </c>
      <c r="F3" s="48"/>
      <c r="G3" s="467">
        <f>Da!J48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Werte1!EV30</f>
        <v>0</v>
      </c>
      <c r="E30" s="88">
        <f t="shared" ref="E30:E35" si="0">D30/A30</f>
        <v>0</v>
      </c>
      <c r="F30" s="347"/>
      <c r="G30" s="114">
        <f>Werte2!EV30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Werte1!EW30</f>
        <v>0</v>
      </c>
      <c r="E31" s="88">
        <f t="shared" si="0"/>
        <v>0</v>
      </c>
      <c r="F31" s="347"/>
      <c r="G31" s="114">
        <f>Werte2!EW30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Werte1!EX30</f>
        <v>0</v>
      </c>
      <c r="E32" s="88">
        <f t="shared" si="0"/>
        <v>0</v>
      </c>
      <c r="F32" s="347"/>
      <c r="G32" s="114">
        <f>Werte2!EX30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Werte1!EY30</f>
        <v>0</v>
      </c>
      <c r="E33" s="88">
        <f t="shared" si="0"/>
        <v>0</v>
      </c>
      <c r="F33" s="347"/>
      <c r="G33" s="114">
        <f>Werte2!EY30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Werte1!EZ30</f>
        <v>0</v>
      </c>
      <c r="E34" s="88">
        <f t="shared" si="0"/>
        <v>0</v>
      </c>
      <c r="F34" s="347"/>
      <c r="G34" s="114">
        <f>Werte2!EZ30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Werte1!FA30</f>
        <v>0</v>
      </c>
      <c r="E35" s="88">
        <f t="shared" si="0"/>
        <v>0</v>
      </c>
      <c r="F35" s="347"/>
      <c r="G35" s="114">
        <f>Werte2!FA30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Werte1!FB30</f>
        <v>0</v>
      </c>
      <c r="E37" s="88">
        <f t="shared" ref="E37:E53" si="5">D37/A37</f>
        <v>0</v>
      </c>
      <c r="F37" s="347"/>
      <c r="G37" s="114">
        <f>Werte2!FB30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Werte1!FC30</f>
        <v>0</v>
      </c>
      <c r="E38" s="88">
        <f t="shared" si="5"/>
        <v>0</v>
      </c>
      <c r="F38" s="347"/>
      <c r="G38" s="114">
        <f>Werte2!FC30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Werte1!FD30</f>
        <v>0</v>
      </c>
      <c r="E39" s="88">
        <f t="shared" si="5"/>
        <v>0</v>
      </c>
      <c r="F39" s="347"/>
      <c r="G39" s="114">
        <f>Werte2!FD30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Werte1!FE30</f>
        <v>0</v>
      </c>
      <c r="E41" s="88">
        <f t="shared" si="5"/>
        <v>0</v>
      </c>
      <c r="F41" s="347"/>
      <c r="G41" s="114">
        <f>Werte2!FE30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Werte1!FF30</f>
        <v>0</v>
      </c>
      <c r="E42" s="88">
        <f t="shared" si="5"/>
        <v>0</v>
      </c>
      <c r="F42" s="347"/>
      <c r="G42" s="114">
        <f>Werte2!FF30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Werte1!FG30</f>
        <v>0</v>
      </c>
      <c r="E43" s="88">
        <f t="shared" si="5"/>
        <v>0</v>
      </c>
      <c r="F43" s="347"/>
      <c r="G43" s="114">
        <f>Werte2!FG30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Werte1!FH30</f>
        <v>0</v>
      </c>
      <c r="E44" s="88">
        <f t="shared" si="5"/>
        <v>0</v>
      </c>
      <c r="F44" s="347"/>
      <c r="G44" s="114">
        <f>Werte2!FH30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Werte1!FI30</f>
        <v>0</v>
      </c>
      <c r="E46" s="88">
        <f>D46/A46</f>
        <v>0</v>
      </c>
      <c r="F46" s="347"/>
      <c r="G46" s="114">
        <f>Werte2!FI30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Werte1!FJ30</f>
        <v>0</v>
      </c>
      <c r="E47" s="88">
        <f>D47/A47</f>
        <v>0</v>
      </c>
      <c r="F47" s="347"/>
      <c r="G47" s="114">
        <f>Werte2!FJ30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Werte1!FK30</f>
        <v>0</v>
      </c>
      <c r="E49" s="88">
        <f t="shared" si="5"/>
        <v>0</v>
      </c>
      <c r="F49" s="347"/>
      <c r="G49" s="114">
        <f>Werte2!FK30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Werte1!FL30</f>
        <v>0</v>
      </c>
      <c r="E50" s="88">
        <f t="shared" si="5"/>
        <v>0</v>
      </c>
      <c r="F50" s="347"/>
      <c r="G50" s="114">
        <f>Werte2!FL30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Werte1!FM30</f>
        <v>0</v>
      </c>
      <c r="E51" s="88">
        <f t="shared" si="5"/>
        <v>0</v>
      </c>
      <c r="F51" s="347"/>
      <c r="G51" s="114">
        <f>Werte2!FM30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Werte1!FN30</f>
        <v>0</v>
      </c>
      <c r="E52" s="88">
        <f t="shared" si="5"/>
        <v>0</v>
      </c>
      <c r="F52" s="347"/>
      <c r="G52" s="114">
        <f>Werte2!FN30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Werte1!FO30</f>
        <v>0</v>
      </c>
      <c r="E53" s="88">
        <f t="shared" si="5"/>
        <v>0</v>
      </c>
      <c r="F53" s="347"/>
      <c r="G53" s="114">
        <f>Werte2!FO30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Werte1!FP30</f>
        <v>0</v>
      </c>
      <c r="E55" s="88">
        <f t="shared" ref="E55:E56" si="9">D55/A55</f>
        <v>0</v>
      </c>
      <c r="F55" s="347"/>
      <c r="G55" s="114">
        <f>Werte2!FP30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Werte1!FQ30</f>
        <v>0</v>
      </c>
      <c r="E56" s="88">
        <f t="shared" si="9"/>
        <v>0</v>
      </c>
      <c r="F56" s="347"/>
      <c r="G56" s="114">
        <f>Werte2!FQ30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Werte1!FR30</f>
        <v>0</v>
      </c>
      <c r="E58" s="88">
        <f>D58/A58</f>
        <v>0</v>
      </c>
      <c r="F58" s="347"/>
      <c r="G58" s="114">
        <f>Werte2!FR30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Werte1!FS30</f>
        <v>0</v>
      </c>
      <c r="E59" s="88">
        <f>D59/A59</f>
        <v>0</v>
      </c>
      <c r="F59" s="347"/>
      <c r="G59" s="114">
        <f>Werte2!FS30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Werte1!FT30</f>
        <v>0</v>
      </c>
      <c r="E60" s="88">
        <f>D60/A60</f>
        <v>0</v>
      </c>
      <c r="F60" s="347"/>
      <c r="G60" s="114">
        <f>Werte2!FT30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Werte1!FU30</f>
        <v>0</v>
      </c>
      <c r="E61" s="88">
        <f>D61/A61</f>
        <v>0</v>
      </c>
      <c r="F61" s="347"/>
      <c r="G61" s="114">
        <f>Werte2!FU30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Werte1!FV30</f>
        <v>0</v>
      </c>
      <c r="E63" s="88">
        <f>D63/A63</f>
        <v>0</v>
      </c>
      <c r="F63" s="347"/>
      <c r="G63" s="114">
        <f>Werte2!FV30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Werte1!FW30</f>
        <v>0</v>
      </c>
      <c r="E64" s="88">
        <f>D64/A64</f>
        <v>0</v>
      </c>
      <c r="F64" s="347"/>
      <c r="G64" s="114">
        <f>Werte2!FW30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Werte1!FX30</f>
        <v>0</v>
      </c>
      <c r="E66" s="88">
        <f>D66/A66</f>
        <v>0</v>
      </c>
      <c r="F66" s="347"/>
      <c r="G66" s="114">
        <f>Werte2!FX30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Werte1!FY30</f>
        <v>0</v>
      </c>
      <c r="E67" s="88">
        <f>D67/A67</f>
        <v>0</v>
      </c>
      <c r="F67" s="347"/>
      <c r="G67" s="114">
        <f>Werte2!FY30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Werte1!FZ30</f>
        <v>0</v>
      </c>
      <c r="E68" s="88">
        <f>D68/A68</f>
        <v>0</v>
      </c>
      <c r="F68" s="347"/>
      <c r="G68" s="114">
        <f>Werte2!FZ30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Werte1!GA30</f>
        <v>0</v>
      </c>
      <c r="E70" s="88">
        <f t="shared" ref="E70:E77" si="13">D70/A70</f>
        <v>0</v>
      </c>
      <c r="F70" s="347"/>
      <c r="G70" s="114">
        <f>Werte2!GA30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Werte1!GB30</f>
        <v>0</v>
      </c>
      <c r="E71" s="88">
        <f t="shared" si="13"/>
        <v>0</v>
      </c>
      <c r="F71" s="347"/>
      <c r="G71" s="114">
        <f>Werte2!GB30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Werte1!GC30</f>
        <v>0</v>
      </c>
      <c r="E72" s="88">
        <f t="shared" si="13"/>
        <v>0</v>
      </c>
      <c r="F72" s="347"/>
      <c r="G72" s="114">
        <f>Werte2!GC30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Werte1!GD30</f>
        <v>0</v>
      </c>
      <c r="E73" s="88">
        <f t="shared" si="13"/>
        <v>0</v>
      </c>
      <c r="F73" s="347"/>
      <c r="G73" s="114">
        <f>Werte2!GD30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Werte1!$GE30</f>
        <v>0</v>
      </c>
      <c r="E74" s="88">
        <f t="shared" si="13"/>
        <v>0</v>
      </c>
      <c r="F74" s="347"/>
      <c r="G74" s="114">
        <f>Werte2!$GE30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Werte1!GF30</f>
        <v>0</v>
      </c>
      <c r="E76" s="88">
        <f t="shared" si="13"/>
        <v>0</v>
      </c>
      <c r="F76" s="347"/>
      <c r="G76" s="114">
        <f>Werte2!GF30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Werte1!GG30</f>
        <v>0</v>
      </c>
      <c r="E77" s="88">
        <f t="shared" si="13"/>
        <v>0</v>
      </c>
      <c r="F77" s="347"/>
      <c r="G77" s="114">
        <f>Werte2!GG30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Werte1!GH30</f>
        <v>0</v>
      </c>
      <c r="E78" s="88">
        <f>D78/A78</f>
        <v>0</v>
      </c>
      <c r="F78" s="347"/>
      <c r="G78" s="114">
        <f>Werte2!GH30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Werte1!GI30</f>
        <v>0</v>
      </c>
      <c r="E80" s="236">
        <f>D80/A80</f>
        <v>0</v>
      </c>
      <c r="F80" s="451"/>
      <c r="G80" s="443">
        <f>Werte2!GI30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Werte1!$R30</f>
        <v>0</v>
      </c>
      <c r="E90" s="410">
        <f t="shared" ref="E90:E103" si="15">D90/C90</f>
        <v>0</v>
      </c>
      <c r="F90" s="411"/>
      <c r="G90" s="480">
        <f>Werte2!$R30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Werte1!$AC30</f>
        <v>0</v>
      </c>
      <c r="E91" s="410">
        <f t="shared" si="15"/>
        <v>0</v>
      </c>
      <c r="F91" s="411"/>
      <c r="G91" s="480">
        <f>Werte2!$AC30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Werte1!$AS30</f>
        <v>0</v>
      </c>
      <c r="E92" s="410">
        <f t="shared" si="15"/>
        <v>0</v>
      </c>
      <c r="F92" s="411"/>
      <c r="G92" s="480">
        <f>Werte2!$AS30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Werte1!$BG30</f>
        <v>0</v>
      </c>
      <c r="E93" s="410">
        <f t="shared" si="15"/>
        <v>0</v>
      </c>
      <c r="F93" s="411"/>
      <c r="G93" s="480">
        <f>Werte2!$BG30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Werte1!$BO30</f>
        <v>0</v>
      </c>
      <c r="E94" s="410">
        <f>D94/C94</f>
        <v>0</v>
      </c>
      <c r="F94" s="411"/>
      <c r="G94" s="480">
        <f>Werte2!$BO30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Werte1!$CD30</f>
        <v>0</v>
      </c>
      <c r="E95" s="410">
        <f>D95/C95</f>
        <v>0</v>
      </c>
      <c r="F95" s="411"/>
      <c r="G95" s="480">
        <f>Werte2!$CD30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Werte1!$CM30</f>
        <v>0</v>
      </c>
      <c r="E96" s="422">
        <f t="shared" si="15"/>
        <v>0</v>
      </c>
      <c r="F96" s="423"/>
      <c r="G96" s="481">
        <f>Werte2!$CM30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Werte1!$DA30</f>
        <v>0</v>
      </c>
      <c r="E97" s="417">
        <f t="shared" si="15"/>
        <v>0</v>
      </c>
      <c r="F97" s="418"/>
      <c r="G97" s="482">
        <f>Werte2!$DA30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Werte1!$DG30</f>
        <v>0</v>
      </c>
      <c r="E98" s="410">
        <f t="shared" si="15"/>
        <v>0</v>
      </c>
      <c r="F98" s="411"/>
      <c r="G98" s="563">
        <f>Werte2!$DG30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Werte1!$DO30</f>
        <v>0</v>
      </c>
      <c r="E99" s="410">
        <f t="shared" si="15"/>
        <v>0</v>
      </c>
      <c r="F99" s="411"/>
      <c r="G99" s="480">
        <f>Werte2!$DO30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Werte1!$DX30</f>
        <v>0</v>
      </c>
      <c r="E100" s="410">
        <f t="shared" si="15"/>
        <v>0</v>
      </c>
      <c r="F100" s="411"/>
      <c r="G100" s="480">
        <f>Werte2!$DX30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Werte1!$EI30</f>
        <v>0</v>
      </c>
      <c r="E101" s="410">
        <f t="shared" si="15"/>
        <v>0</v>
      </c>
      <c r="F101" s="411"/>
      <c r="G101" s="480">
        <f>Werte2!$EI30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Werte1!$ER30</f>
        <v>0</v>
      </c>
      <c r="E102" s="426">
        <f t="shared" si="15"/>
        <v>0</v>
      </c>
      <c r="F102" s="423"/>
      <c r="G102" s="481">
        <f>Werte2!$ER30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ccMsiXLMqjuQWx++xttid910JSRL48B8GKQWkk7f5ctOliVlDhUpQMtOGrVK5x1isE6vxgnM3XzQApdrfrAQ1g==" saltValue="R1+bTmrpoJ8SH29Ul/Fo3Q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95" priority="3" stopIfTrue="1" operator="lessThan">
      <formula>$U23</formula>
    </cfRule>
    <cfRule type="cellIs" dxfId="94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93" priority="7" stopIfTrue="1" operator="greaterThanOrEqual">
      <formula>I30</formula>
    </cfRule>
    <cfRule type="cellIs" dxfId="92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91" priority="9" stopIfTrue="1">
      <formula>$L$29="T"</formula>
    </cfRule>
    <cfRule type="cellIs" dxfId="90" priority="10" stopIfTrue="1" operator="lessThan">
      <formula>I30</formula>
    </cfRule>
    <cfRule type="cellIs" dxfId="89" priority="11" stopIfTrue="1" operator="greaterThanOrEqual">
      <formula>I30</formula>
    </cfRule>
  </conditionalFormatting>
  <conditionalFormatting sqref="J84">
    <cfRule type="expression" dxfId="88" priority="13" stopIfTrue="1">
      <formula>N84="FB"</formula>
    </cfRule>
    <cfRule type="expression" dxfId="87" priority="14" stopIfTrue="1">
      <formula>N84=""</formula>
    </cfRule>
  </conditionalFormatting>
  <conditionalFormatting sqref="E105 E90:F103 H90:H103 H105">
    <cfRule type="cellIs" dxfId="86" priority="5" stopIfTrue="1" operator="lessThan">
      <formula>$I90</formula>
    </cfRule>
    <cfRule type="cellIs" dxfId="85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84" priority="15" stopIfTrue="1">
      <formula>N30="FB"</formula>
    </cfRule>
    <cfRule type="expression" dxfId="83" priority="16" stopIfTrue="1">
      <formula>N30=""</formula>
    </cfRule>
  </conditionalFormatting>
  <conditionalFormatting sqref="G81:G84">
    <cfRule type="expression" dxfId="82" priority="12" stopIfTrue="1">
      <formula>$L$29="T"</formula>
    </cfRule>
  </conditionalFormatting>
  <conditionalFormatting sqref="G80">
    <cfRule type="expression" dxfId="81" priority="2">
      <formula>$L$29="T"</formula>
    </cfRule>
  </conditionalFormatting>
  <conditionalFormatting sqref="G30:G35 G37:G39 G41:G44 G46:G47 G49:G53 G55:G56 G58:G61 G63:G64 G66:G68 G70:G74 G76:G78">
    <cfRule type="expression" dxfId="80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Tabelle35">
    <tabColor indexed="41"/>
  </sheetPr>
  <dimension ref="A1:V112"/>
  <sheetViews>
    <sheetView view="pageBreakPreview" zoomScale="50" zoomScaleNormal="100" zoomScaleSheetLayoutView="50" workbookViewId="0">
      <selection sqref="A1:XFD104857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IF(Da!C49="",Da!E49,Da!C49)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Da!G49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Da!I49</f>
        <v>0</v>
      </c>
      <c r="E3" s="464" t="s">
        <v>330</v>
      </c>
      <c r="F3" s="48"/>
      <c r="G3" s="467">
        <f>Da!J49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Werte1!EV31</f>
        <v>0</v>
      </c>
      <c r="E30" s="88">
        <f t="shared" ref="E30:E35" si="0">D30/A30</f>
        <v>0</v>
      </c>
      <c r="F30" s="347"/>
      <c r="G30" s="114">
        <f>Werte2!EV31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Werte1!EW31</f>
        <v>0</v>
      </c>
      <c r="E31" s="88">
        <f t="shared" si="0"/>
        <v>0</v>
      </c>
      <c r="F31" s="347"/>
      <c r="G31" s="114">
        <f>Werte2!EW31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Werte1!EX31</f>
        <v>0</v>
      </c>
      <c r="E32" s="88">
        <f t="shared" si="0"/>
        <v>0</v>
      </c>
      <c r="F32" s="347"/>
      <c r="G32" s="114">
        <f>Werte2!EX31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Werte1!EY31</f>
        <v>0</v>
      </c>
      <c r="E33" s="88">
        <f t="shared" si="0"/>
        <v>0</v>
      </c>
      <c r="F33" s="347"/>
      <c r="G33" s="114">
        <f>Werte2!EY31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Werte1!EZ31</f>
        <v>0</v>
      </c>
      <c r="E34" s="88">
        <f t="shared" si="0"/>
        <v>0</v>
      </c>
      <c r="F34" s="347"/>
      <c r="G34" s="114">
        <f>Werte2!EZ31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Werte1!FA31</f>
        <v>0</v>
      </c>
      <c r="E35" s="88">
        <f t="shared" si="0"/>
        <v>0</v>
      </c>
      <c r="F35" s="347"/>
      <c r="G35" s="114">
        <f>Werte2!FA31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Werte1!FB31</f>
        <v>0</v>
      </c>
      <c r="E37" s="88">
        <f t="shared" ref="E37:E53" si="5">D37/A37</f>
        <v>0</v>
      </c>
      <c r="F37" s="347"/>
      <c r="G37" s="114">
        <f>Werte2!FB31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Werte1!FC31</f>
        <v>0</v>
      </c>
      <c r="E38" s="88">
        <f t="shared" si="5"/>
        <v>0</v>
      </c>
      <c r="F38" s="347"/>
      <c r="G38" s="114">
        <f>Werte2!FC31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Werte1!FD31</f>
        <v>0</v>
      </c>
      <c r="E39" s="88">
        <f t="shared" si="5"/>
        <v>0</v>
      </c>
      <c r="F39" s="347"/>
      <c r="G39" s="114">
        <f>Werte2!FD31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Werte1!FE31</f>
        <v>0</v>
      </c>
      <c r="E41" s="88">
        <f t="shared" si="5"/>
        <v>0</v>
      </c>
      <c r="F41" s="347"/>
      <c r="G41" s="114">
        <f>Werte2!FE31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Werte1!FF31</f>
        <v>0</v>
      </c>
      <c r="E42" s="88">
        <f t="shared" si="5"/>
        <v>0</v>
      </c>
      <c r="F42" s="347"/>
      <c r="G42" s="114">
        <f>Werte2!FF31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Werte1!FG31</f>
        <v>0</v>
      </c>
      <c r="E43" s="88">
        <f t="shared" si="5"/>
        <v>0</v>
      </c>
      <c r="F43" s="347"/>
      <c r="G43" s="114">
        <f>Werte2!FG31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Werte1!FH31</f>
        <v>0</v>
      </c>
      <c r="E44" s="88">
        <f t="shared" si="5"/>
        <v>0</v>
      </c>
      <c r="F44" s="347"/>
      <c r="G44" s="114">
        <f>Werte2!FH31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Werte1!FI31</f>
        <v>0</v>
      </c>
      <c r="E46" s="88">
        <f>D46/A46</f>
        <v>0</v>
      </c>
      <c r="F46" s="347"/>
      <c r="G46" s="114">
        <f>Werte2!FI31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Werte1!FJ31</f>
        <v>0</v>
      </c>
      <c r="E47" s="88">
        <f>D47/A47</f>
        <v>0</v>
      </c>
      <c r="F47" s="347"/>
      <c r="G47" s="114">
        <f>Werte2!FJ31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Werte1!FK31</f>
        <v>0</v>
      </c>
      <c r="E49" s="88">
        <f t="shared" si="5"/>
        <v>0</v>
      </c>
      <c r="F49" s="347"/>
      <c r="G49" s="114">
        <f>Werte2!FK31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Werte1!FL31</f>
        <v>0</v>
      </c>
      <c r="E50" s="88">
        <f t="shared" si="5"/>
        <v>0</v>
      </c>
      <c r="F50" s="347"/>
      <c r="G50" s="114">
        <f>Werte2!FL31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Werte1!FM31</f>
        <v>0</v>
      </c>
      <c r="E51" s="88">
        <f t="shared" si="5"/>
        <v>0</v>
      </c>
      <c r="F51" s="347"/>
      <c r="G51" s="114">
        <f>Werte2!FM31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Werte1!FN31</f>
        <v>0</v>
      </c>
      <c r="E52" s="88">
        <f t="shared" si="5"/>
        <v>0</v>
      </c>
      <c r="F52" s="347"/>
      <c r="G52" s="114">
        <f>Werte2!FN31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Werte1!FO31</f>
        <v>0</v>
      </c>
      <c r="E53" s="88">
        <f t="shared" si="5"/>
        <v>0</v>
      </c>
      <c r="F53" s="347"/>
      <c r="G53" s="114">
        <f>Werte2!FO31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Werte1!FP31</f>
        <v>0</v>
      </c>
      <c r="E55" s="88">
        <f t="shared" ref="E55:E56" si="9">D55/A55</f>
        <v>0</v>
      </c>
      <c r="F55" s="347"/>
      <c r="G55" s="114">
        <f>Werte2!FP31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Werte1!FQ31</f>
        <v>0</v>
      </c>
      <c r="E56" s="88">
        <f t="shared" si="9"/>
        <v>0</v>
      </c>
      <c r="F56" s="347"/>
      <c r="G56" s="114">
        <f>Werte2!FQ31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Werte1!FR31</f>
        <v>0</v>
      </c>
      <c r="E58" s="88">
        <f>D58/A58</f>
        <v>0</v>
      </c>
      <c r="F58" s="347"/>
      <c r="G58" s="114">
        <f>Werte2!FR31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Werte1!FS31</f>
        <v>0</v>
      </c>
      <c r="E59" s="88">
        <f>D59/A59</f>
        <v>0</v>
      </c>
      <c r="F59" s="347"/>
      <c r="G59" s="114">
        <f>Werte2!FS31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Werte1!FT31</f>
        <v>0</v>
      </c>
      <c r="E60" s="88">
        <f>D60/A60</f>
        <v>0</v>
      </c>
      <c r="F60" s="347"/>
      <c r="G60" s="114">
        <f>Werte2!FT31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Werte1!FU31</f>
        <v>0</v>
      </c>
      <c r="E61" s="88">
        <f>D61/A61</f>
        <v>0</v>
      </c>
      <c r="F61" s="347"/>
      <c r="G61" s="114">
        <f>Werte2!FU31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Werte1!FV31</f>
        <v>0</v>
      </c>
      <c r="E63" s="88">
        <f>D63/A63</f>
        <v>0</v>
      </c>
      <c r="F63" s="347"/>
      <c r="G63" s="114">
        <f>Werte2!FV31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Werte1!FW31</f>
        <v>0</v>
      </c>
      <c r="E64" s="88">
        <f>D64/A64</f>
        <v>0</v>
      </c>
      <c r="F64" s="347"/>
      <c r="G64" s="114">
        <f>Werte2!FW31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Werte1!FX31</f>
        <v>0</v>
      </c>
      <c r="E66" s="88">
        <f>D66/A66</f>
        <v>0</v>
      </c>
      <c r="F66" s="347"/>
      <c r="G66" s="114">
        <f>Werte2!FX31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Werte1!FY31</f>
        <v>0</v>
      </c>
      <c r="E67" s="88">
        <f>D67/A67</f>
        <v>0</v>
      </c>
      <c r="F67" s="347"/>
      <c r="G67" s="114">
        <f>Werte2!FY31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Werte1!FZ31</f>
        <v>0</v>
      </c>
      <c r="E68" s="88">
        <f>D68/A68</f>
        <v>0</v>
      </c>
      <c r="F68" s="347"/>
      <c r="G68" s="114">
        <f>Werte2!FZ31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Werte1!GA31</f>
        <v>0</v>
      </c>
      <c r="E70" s="88">
        <f t="shared" ref="E70:E77" si="13">D70/A70</f>
        <v>0</v>
      </c>
      <c r="F70" s="347"/>
      <c r="G70" s="114">
        <f>Werte2!GA31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Werte1!GB31</f>
        <v>0</v>
      </c>
      <c r="E71" s="88">
        <f t="shared" si="13"/>
        <v>0</v>
      </c>
      <c r="F71" s="347"/>
      <c r="G71" s="114">
        <f>Werte2!GB31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Werte1!GC31</f>
        <v>0</v>
      </c>
      <c r="E72" s="88">
        <f t="shared" si="13"/>
        <v>0</v>
      </c>
      <c r="F72" s="347"/>
      <c r="G72" s="114">
        <f>Werte2!GC31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Werte1!GD31</f>
        <v>0</v>
      </c>
      <c r="E73" s="88">
        <f t="shared" si="13"/>
        <v>0</v>
      </c>
      <c r="F73" s="347"/>
      <c r="G73" s="114">
        <f>Werte2!GD31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Werte1!$GE31</f>
        <v>0</v>
      </c>
      <c r="E74" s="88">
        <f t="shared" si="13"/>
        <v>0</v>
      </c>
      <c r="F74" s="347"/>
      <c r="G74" s="114">
        <f>Werte2!$GE31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Werte1!GF31</f>
        <v>0</v>
      </c>
      <c r="E76" s="88">
        <f t="shared" si="13"/>
        <v>0</v>
      </c>
      <c r="F76" s="347"/>
      <c r="G76" s="114">
        <f>Werte2!GF31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Werte1!GG31</f>
        <v>0</v>
      </c>
      <c r="E77" s="88">
        <f t="shared" si="13"/>
        <v>0</v>
      </c>
      <c r="F77" s="347"/>
      <c r="G77" s="114">
        <f>Werte2!GG31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Werte1!GH31</f>
        <v>0</v>
      </c>
      <c r="E78" s="88">
        <f>D78/A78</f>
        <v>0</v>
      </c>
      <c r="F78" s="347"/>
      <c r="G78" s="114">
        <f>Werte2!GH31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Werte1!GI31</f>
        <v>0</v>
      </c>
      <c r="E80" s="236">
        <f>D80/A80</f>
        <v>0</v>
      </c>
      <c r="F80" s="451"/>
      <c r="G80" s="443">
        <f>Werte2!GI31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Werte1!$R31</f>
        <v>0</v>
      </c>
      <c r="E90" s="410">
        <f t="shared" ref="E90:E103" si="15">D90/C90</f>
        <v>0</v>
      </c>
      <c r="F90" s="411"/>
      <c r="G90" s="480">
        <f>Werte2!$R31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Werte1!$AC31</f>
        <v>0</v>
      </c>
      <c r="E91" s="410">
        <f t="shared" si="15"/>
        <v>0</v>
      </c>
      <c r="F91" s="411"/>
      <c r="G91" s="480">
        <f>Werte2!$AC31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Werte1!$AS31</f>
        <v>0</v>
      </c>
      <c r="E92" s="410">
        <f t="shared" si="15"/>
        <v>0</v>
      </c>
      <c r="F92" s="411"/>
      <c r="G92" s="480">
        <f>Werte2!$AS31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Werte1!$BG31</f>
        <v>0</v>
      </c>
      <c r="E93" s="410">
        <f t="shared" si="15"/>
        <v>0</v>
      </c>
      <c r="F93" s="411"/>
      <c r="G93" s="480">
        <f>Werte2!$BG31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Werte1!$BO31</f>
        <v>0</v>
      </c>
      <c r="E94" s="410">
        <f>D94/C94</f>
        <v>0</v>
      </c>
      <c r="F94" s="411"/>
      <c r="G94" s="480">
        <f>Werte2!$BO31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Werte1!$CD31</f>
        <v>0</v>
      </c>
      <c r="E95" s="410">
        <f>D95/C95</f>
        <v>0</v>
      </c>
      <c r="F95" s="411"/>
      <c r="G95" s="480">
        <f>Werte2!$CD31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Werte1!$CM31</f>
        <v>0</v>
      </c>
      <c r="E96" s="422">
        <f t="shared" si="15"/>
        <v>0</v>
      </c>
      <c r="F96" s="423"/>
      <c r="G96" s="481">
        <f>Werte2!$CM31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Werte1!$DA31</f>
        <v>0</v>
      </c>
      <c r="E97" s="417">
        <f t="shared" si="15"/>
        <v>0</v>
      </c>
      <c r="F97" s="418"/>
      <c r="G97" s="482">
        <f>Werte2!$DA31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Werte1!$DG31</f>
        <v>0</v>
      </c>
      <c r="E98" s="410">
        <f t="shared" si="15"/>
        <v>0</v>
      </c>
      <c r="F98" s="411"/>
      <c r="G98" s="563">
        <f>Werte2!$DG31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Werte1!$DO31</f>
        <v>0</v>
      </c>
      <c r="E99" s="410">
        <f t="shared" si="15"/>
        <v>0</v>
      </c>
      <c r="F99" s="411"/>
      <c r="G99" s="480">
        <f>Werte2!$DO31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Werte1!$DX31</f>
        <v>0</v>
      </c>
      <c r="E100" s="410">
        <f t="shared" si="15"/>
        <v>0</v>
      </c>
      <c r="F100" s="411"/>
      <c r="G100" s="480">
        <f>Werte2!$DX31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Werte1!$EI31</f>
        <v>0</v>
      </c>
      <c r="E101" s="410">
        <f t="shared" si="15"/>
        <v>0</v>
      </c>
      <c r="F101" s="411"/>
      <c r="G101" s="480">
        <f>Werte2!$EI31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Werte1!$ER31</f>
        <v>0</v>
      </c>
      <c r="E102" s="426">
        <f t="shared" si="15"/>
        <v>0</v>
      </c>
      <c r="F102" s="423"/>
      <c r="G102" s="481">
        <f>Werte2!$ER31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pj5CDPmTschlcuMDLuxaVscWuy9sY26Qu2ciOjRqBq5OdCt11WWhWvabjWbJLrLEcq6Pgp9N7yv1e64Sl2yr+g==" saltValue="Fmx6aUMAcoN+6dZfnTsxWA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79" priority="3" stopIfTrue="1" operator="lessThan">
      <formula>$U23</formula>
    </cfRule>
    <cfRule type="cellIs" dxfId="78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77" priority="7" stopIfTrue="1" operator="greaterThanOrEqual">
      <formula>I30</formula>
    </cfRule>
    <cfRule type="cellIs" dxfId="76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75" priority="9" stopIfTrue="1">
      <formula>$L$29="T"</formula>
    </cfRule>
    <cfRule type="cellIs" dxfId="74" priority="10" stopIfTrue="1" operator="lessThan">
      <formula>I30</formula>
    </cfRule>
    <cfRule type="cellIs" dxfId="73" priority="11" stopIfTrue="1" operator="greaterThanOrEqual">
      <formula>I30</formula>
    </cfRule>
  </conditionalFormatting>
  <conditionalFormatting sqref="J84">
    <cfRule type="expression" dxfId="72" priority="13" stopIfTrue="1">
      <formula>N84="FB"</formula>
    </cfRule>
    <cfRule type="expression" dxfId="71" priority="14" stopIfTrue="1">
      <formula>N84=""</formula>
    </cfRule>
  </conditionalFormatting>
  <conditionalFormatting sqref="E105 E90:F103 H90:H103 H105">
    <cfRule type="cellIs" dxfId="70" priority="5" stopIfTrue="1" operator="lessThan">
      <formula>$I90</formula>
    </cfRule>
    <cfRule type="cellIs" dxfId="69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68" priority="15" stopIfTrue="1">
      <formula>N30="FB"</formula>
    </cfRule>
    <cfRule type="expression" dxfId="67" priority="16" stopIfTrue="1">
      <formula>N30=""</formula>
    </cfRule>
  </conditionalFormatting>
  <conditionalFormatting sqref="G81:G84">
    <cfRule type="expression" dxfId="66" priority="12" stopIfTrue="1">
      <formula>$L$29="T"</formula>
    </cfRule>
  </conditionalFormatting>
  <conditionalFormatting sqref="G80">
    <cfRule type="expression" dxfId="65" priority="2">
      <formula>$L$29="T"</formula>
    </cfRule>
  </conditionalFormatting>
  <conditionalFormatting sqref="G30:G35 G37:G39 G41:G44 G46:G47 G49:G53 G55:G56 G58:G61 G63:G64 G66:G68 G70:G74 G76:G78">
    <cfRule type="expression" dxfId="64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r:id="rId1"/>
  <headerFooter alignWithMargins="0">
    <oddHeader>&amp;L&amp;"Gill Sans MT,Fett"&amp;16RTBS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Tabelle36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IF(Da!C50="",Da!E50,Da!C50)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Da!G50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Da!I50</f>
        <v>0</v>
      </c>
      <c r="E3" s="464" t="s">
        <v>330</v>
      </c>
      <c r="F3" s="48"/>
      <c r="G3" s="467">
        <f>Da!J50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Werte1!EV32</f>
        <v>0</v>
      </c>
      <c r="E30" s="88">
        <f t="shared" ref="E30:E35" si="0">D30/A30</f>
        <v>0</v>
      </c>
      <c r="F30" s="347"/>
      <c r="G30" s="114">
        <f>Werte2!EV32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Werte1!EW32</f>
        <v>0</v>
      </c>
      <c r="E31" s="88">
        <f t="shared" si="0"/>
        <v>0</v>
      </c>
      <c r="F31" s="347"/>
      <c r="G31" s="114">
        <f>Werte2!EW32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Werte1!EX32</f>
        <v>0</v>
      </c>
      <c r="E32" s="88">
        <f t="shared" si="0"/>
        <v>0</v>
      </c>
      <c r="F32" s="347"/>
      <c r="G32" s="114">
        <f>Werte2!EX32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Werte1!EY32</f>
        <v>0</v>
      </c>
      <c r="E33" s="88">
        <f t="shared" si="0"/>
        <v>0</v>
      </c>
      <c r="F33" s="347"/>
      <c r="G33" s="114">
        <f>Werte2!EY32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Werte1!EZ32</f>
        <v>0</v>
      </c>
      <c r="E34" s="88">
        <f t="shared" si="0"/>
        <v>0</v>
      </c>
      <c r="F34" s="347"/>
      <c r="G34" s="114">
        <f>Werte2!EZ32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Werte1!FA32</f>
        <v>0</v>
      </c>
      <c r="E35" s="88">
        <f t="shared" si="0"/>
        <v>0</v>
      </c>
      <c r="F35" s="347"/>
      <c r="G35" s="114">
        <f>Werte2!FA32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Werte1!FB32</f>
        <v>0</v>
      </c>
      <c r="E37" s="88">
        <f t="shared" ref="E37:E53" si="5">D37/A37</f>
        <v>0</v>
      </c>
      <c r="F37" s="347"/>
      <c r="G37" s="114">
        <f>Werte2!FB32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Werte1!FC32</f>
        <v>0</v>
      </c>
      <c r="E38" s="88">
        <f t="shared" si="5"/>
        <v>0</v>
      </c>
      <c r="F38" s="347"/>
      <c r="G38" s="114">
        <f>Werte2!FC32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Werte1!FD32</f>
        <v>0</v>
      </c>
      <c r="E39" s="88">
        <f t="shared" si="5"/>
        <v>0</v>
      </c>
      <c r="F39" s="347"/>
      <c r="G39" s="114">
        <f>Werte2!FD32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Werte1!FE32</f>
        <v>0</v>
      </c>
      <c r="E41" s="88">
        <f t="shared" si="5"/>
        <v>0</v>
      </c>
      <c r="F41" s="347"/>
      <c r="G41" s="114">
        <f>Werte2!FE32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Werte1!FF32</f>
        <v>0</v>
      </c>
      <c r="E42" s="88">
        <f t="shared" si="5"/>
        <v>0</v>
      </c>
      <c r="F42" s="347"/>
      <c r="G42" s="114">
        <f>Werte2!FF32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Werte1!FG32</f>
        <v>0</v>
      </c>
      <c r="E43" s="88">
        <f t="shared" si="5"/>
        <v>0</v>
      </c>
      <c r="F43" s="347"/>
      <c r="G43" s="114">
        <f>Werte2!FG32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Werte1!FH32</f>
        <v>0</v>
      </c>
      <c r="E44" s="88">
        <f t="shared" si="5"/>
        <v>0</v>
      </c>
      <c r="F44" s="347"/>
      <c r="G44" s="114">
        <f>Werte2!FH32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Werte1!FI32</f>
        <v>0</v>
      </c>
      <c r="E46" s="88">
        <f>D46/A46</f>
        <v>0</v>
      </c>
      <c r="F46" s="347"/>
      <c r="G46" s="114">
        <f>Werte2!FI32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Werte1!FJ32</f>
        <v>0</v>
      </c>
      <c r="E47" s="88">
        <f>D47/A47</f>
        <v>0</v>
      </c>
      <c r="F47" s="347"/>
      <c r="G47" s="114">
        <f>Werte2!FJ32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Werte1!FK32</f>
        <v>0</v>
      </c>
      <c r="E49" s="88">
        <f t="shared" si="5"/>
        <v>0</v>
      </c>
      <c r="F49" s="347"/>
      <c r="G49" s="114">
        <f>Werte2!FK32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Werte1!FL32</f>
        <v>0</v>
      </c>
      <c r="E50" s="88">
        <f t="shared" si="5"/>
        <v>0</v>
      </c>
      <c r="F50" s="347"/>
      <c r="G50" s="114">
        <f>Werte2!FL32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Werte1!FM32</f>
        <v>0</v>
      </c>
      <c r="E51" s="88">
        <f t="shared" si="5"/>
        <v>0</v>
      </c>
      <c r="F51" s="347"/>
      <c r="G51" s="114">
        <f>Werte2!FM32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Werte1!FN32</f>
        <v>0</v>
      </c>
      <c r="E52" s="88">
        <f t="shared" si="5"/>
        <v>0</v>
      </c>
      <c r="F52" s="347"/>
      <c r="G52" s="114">
        <f>Werte2!FN32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Werte1!FO32</f>
        <v>0</v>
      </c>
      <c r="E53" s="88">
        <f t="shared" si="5"/>
        <v>0</v>
      </c>
      <c r="F53" s="347"/>
      <c r="G53" s="114">
        <f>Werte2!FO32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Werte1!FP32</f>
        <v>0</v>
      </c>
      <c r="E55" s="88">
        <f t="shared" ref="E55:E56" si="9">D55/A55</f>
        <v>0</v>
      </c>
      <c r="F55" s="347"/>
      <c r="G55" s="114">
        <f>Werte2!FP32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Werte1!FQ32</f>
        <v>0</v>
      </c>
      <c r="E56" s="88">
        <f t="shared" si="9"/>
        <v>0</v>
      </c>
      <c r="F56" s="347"/>
      <c r="G56" s="114">
        <f>Werte2!FQ32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Werte1!FR32</f>
        <v>0</v>
      </c>
      <c r="E58" s="88">
        <f>D58/A58</f>
        <v>0</v>
      </c>
      <c r="F58" s="347"/>
      <c r="G58" s="114">
        <f>Werte2!FR32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Werte1!FS32</f>
        <v>0</v>
      </c>
      <c r="E59" s="88">
        <f>D59/A59</f>
        <v>0</v>
      </c>
      <c r="F59" s="347"/>
      <c r="G59" s="114">
        <f>Werte2!FS32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Werte1!FT32</f>
        <v>0</v>
      </c>
      <c r="E60" s="88">
        <f>D60/A60</f>
        <v>0</v>
      </c>
      <c r="F60" s="347"/>
      <c r="G60" s="114">
        <f>Werte2!FT32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Werte1!FU32</f>
        <v>0</v>
      </c>
      <c r="E61" s="88">
        <f>D61/A61</f>
        <v>0</v>
      </c>
      <c r="F61" s="347"/>
      <c r="G61" s="114">
        <f>Werte2!FU32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Werte1!FV32</f>
        <v>0</v>
      </c>
      <c r="E63" s="88">
        <f>D63/A63</f>
        <v>0</v>
      </c>
      <c r="F63" s="347"/>
      <c r="G63" s="114">
        <f>Werte2!FV32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Werte1!FW32</f>
        <v>0</v>
      </c>
      <c r="E64" s="88">
        <f>D64/A64</f>
        <v>0</v>
      </c>
      <c r="F64" s="347"/>
      <c r="G64" s="114">
        <f>Werte2!FW32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Werte1!FX32</f>
        <v>0</v>
      </c>
      <c r="E66" s="88">
        <f>D66/A66</f>
        <v>0</v>
      </c>
      <c r="F66" s="347"/>
      <c r="G66" s="114">
        <f>Werte2!FX32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Werte1!FY32</f>
        <v>0</v>
      </c>
      <c r="E67" s="88">
        <f>D67/A67</f>
        <v>0</v>
      </c>
      <c r="F67" s="347"/>
      <c r="G67" s="114">
        <f>Werte2!FY32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Werte1!FZ32</f>
        <v>0</v>
      </c>
      <c r="E68" s="88">
        <f>D68/A68</f>
        <v>0</v>
      </c>
      <c r="F68" s="347"/>
      <c r="G68" s="114">
        <f>Werte2!FZ32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Werte1!GA32</f>
        <v>0</v>
      </c>
      <c r="E70" s="88">
        <f t="shared" ref="E70:E77" si="13">D70/A70</f>
        <v>0</v>
      </c>
      <c r="F70" s="347"/>
      <c r="G70" s="114">
        <f>Werte2!GA32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Werte1!GB32</f>
        <v>0</v>
      </c>
      <c r="E71" s="88">
        <f t="shared" si="13"/>
        <v>0</v>
      </c>
      <c r="F71" s="347"/>
      <c r="G71" s="114">
        <f>Werte2!GB32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Werte1!GC32</f>
        <v>0</v>
      </c>
      <c r="E72" s="88">
        <f t="shared" si="13"/>
        <v>0</v>
      </c>
      <c r="F72" s="347"/>
      <c r="G72" s="114">
        <f>Werte2!GC32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Werte1!GD32</f>
        <v>0</v>
      </c>
      <c r="E73" s="88">
        <f t="shared" si="13"/>
        <v>0</v>
      </c>
      <c r="F73" s="347"/>
      <c r="G73" s="114">
        <f>Werte2!GD32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Werte1!$GE32</f>
        <v>0</v>
      </c>
      <c r="E74" s="88">
        <f t="shared" si="13"/>
        <v>0</v>
      </c>
      <c r="F74" s="347"/>
      <c r="G74" s="114">
        <f>Werte2!$GE32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Werte1!GF32</f>
        <v>0</v>
      </c>
      <c r="E76" s="88">
        <f t="shared" si="13"/>
        <v>0</v>
      </c>
      <c r="F76" s="347"/>
      <c r="G76" s="114">
        <f>Werte2!GF32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Werte1!GG32</f>
        <v>0</v>
      </c>
      <c r="E77" s="88">
        <f t="shared" si="13"/>
        <v>0</v>
      </c>
      <c r="F77" s="347"/>
      <c r="G77" s="114">
        <f>Werte2!GG32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Werte1!GH32</f>
        <v>0</v>
      </c>
      <c r="E78" s="88">
        <f>D78/A78</f>
        <v>0</v>
      </c>
      <c r="F78" s="347"/>
      <c r="G78" s="114">
        <f>Werte2!GH32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Werte1!GI32</f>
        <v>0</v>
      </c>
      <c r="E80" s="236">
        <f>D80/A80</f>
        <v>0</v>
      </c>
      <c r="F80" s="451"/>
      <c r="G80" s="443">
        <f>Werte2!GI32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Werte1!$R32</f>
        <v>0</v>
      </c>
      <c r="E90" s="410">
        <f t="shared" ref="E90:E103" si="15">D90/C90</f>
        <v>0</v>
      </c>
      <c r="F90" s="411"/>
      <c r="G90" s="480">
        <f>Werte2!$R32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Werte1!$AC32</f>
        <v>0</v>
      </c>
      <c r="E91" s="410">
        <f t="shared" si="15"/>
        <v>0</v>
      </c>
      <c r="F91" s="411"/>
      <c r="G91" s="480">
        <f>Werte2!$AC32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Werte1!$AS32</f>
        <v>0</v>
      </c>
      <c r="E92" s="410">
        <f t="shared" si="15"/>
        <v>0</v>
      </c>
      <c r="F92" s="411"/>
      <c r="G92" s="480">
        <f>Werte2!$AS32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Werte1!$BG32</f>
        <v>0</v>
      </c>
      <c r="E93" s="410">
        <f t="shared" si="15"/>
        <v>0</v>
      </c>
      <c r="F93" s="411"/>
      <c r="G93" s="480">
        <f>Werte2!$BG32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Werte1!$BO32</f>
        <v>0</v>
      </c>
      <c r="E94" s="410">
        <f>D94/C94</f>
        <v>0</v>
      </c>
      <c r="F94" s="411"/>
      <c r="G94" s="480">
        <f>Werte2!$BO32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Werte1!$CD32</f>
        <v>0</v>
      </c>
      <c r="E95" s="410">
        <f>D95/C95</f>
        <v>0</v>
      </c>
      <c r="F95" s="411"/>
      <c r="G95" s="480">
        <f>Werte2!$CD32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Werte1!$CM32</f>
        <v>0</v>
      </c>
      <c r="E96" s="422">
        <f t="shared" si="15"/>
        <v>0</v>
      </c>
      <c r="F96" s="423"/>
      <c r="G96" s="481">
        <f>Werte2!$CM32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Werte1!$DA32</f>
        <v>0</v>
      </c>
      <c r="E97" s="417">
        <f t="shared" si="15"/>
        <v>0</v>
      </c>
      <c r="F97" s="418"/>
      <c r="G97" s="482">
        <f>Werte2!$DA32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Werte1!$DG32</f>
        <v>0</v>
      </c>
      <c r="E98" s="410">
        <f t="shared" si="15"/>
        <v>0</v>
      </c>
      <c r="F98" s="411"/>
      <c r="G98" s="563">
        <f>Werte2!$DG32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Werte1!$DO32</f>
        <v>0</v>
      </c>
      <c r="E99" s="410">
        <f t="shared" si="15"/>
        <v>0</v>
      </c>
      <c r="F99" s="411"/>
      <c r="G99" s="480">
        <f>Werte2!$DO32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Werte1!$DX32</f>
        <v>0</v>
      </c>
      <c r="E100" s="410">
        <f t="shared" si="15"/>
        <v>0</v>
      </c>
      <c r="F100" s="411"/>
      <c r="G100" s="480">
        <f>Werte2!$DX32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Werte1!$EI32</f>
        <v>0</v>
      </c>
      <c r="E101" s="410">
        <f t="shared" si="15"/>
        <v>0</v>
      </c>
      <c r="F101" s="411"/>
      <c r="G101" s="480">
        <f>Werte2!$EI32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Werte1!$ER32</f>
        <v>0</v>
      </c>
      <c r="E102" s="426">
        <f t="shared" si="15"/>
        <v>0</v>
      </c>
      <c r="F102" s="423"/>
      <c r="G102" s="481">
        <f>Werte2!$ER32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h40b3izPxvzGpX4My0ijH89j7Puqy/PKyrO/MOe0PNaXFDu2caOh0o/pOwtwWy45V4QbS/I+6LSoDhBRW87fsA==" saltValue="7DBOZoTvZqsSLg3FSM3biQ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63" priority="3" stopIfTrue="1" operator="lessThan">
      <formula>$U23</formula>
    </cfRule>
    <cfRule type="cellIs" dxfId="62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61" priority="7" stopIfTrue="1" operator="greaterThanOrEqual">
      <formula>I30</formula>
    </cfRule>
    <cfRule type="cellIs" dxfId="60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59" priority="9" stopIfTrue="1">
      <formula>$L$29="T"</formula>
    </cfRule>
    <cfRule type="cellIs" dxfId="58" priority="10" stopIfTrue="1" operator="lessThan">
      <formula>I30</formula>
    </cfRule>
    <cfRule type="cellIs" dxfId="57" priority="11" stopIfTrue="1" operator="greaterThanOrEqual">
      <formula>I30</formula>
    </cfRule>
  </conditionalFormatting>
  <conditionalFormatting sqref="J84">
    <cfRule type="expression" dxfId="56" priority="13" stopIfTrue="1">
      <formula>N84="FB"</formula>
    </cfRule>
    <cfRule type="expression" dxfId="55" priority="14" stopIfTrue="1">
      <formula>N84=""</formula>
    </cfRule>
  </conditionalFormatting>
  <conditionalFormatting sqref="E105 E90:F103 H90:H103 H105">
    <cfRule type="cellIs" dxfId="54" priority="5" stopIfTrue="1" operator="lessThan">
      <formula>$I90</formula>
    </cfRule>
    <cfRule type="cellIs" dxfId="53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52" priority="15" stopIfTrue="1">
      <formula>N30="FB"</formula>
    </cfRule>
    <cfRule type="expression" dxfId="51" priority="16" stopIfTrue="1">
      <formula>N30=""</formula>
    </cfRule>
  </conditionalFormatting>
  <conditionalFormatting sqref="G81:G84">
    <cfRule type="expression" dxfId="50" priority="12" stopIfTrue="1">
      <formula>$L$29="T"</formula>
    </cfRule>
  </conditionalFormatting>
  <conditionalFormatting sqref="G80">
    <cfRule type="expression" dxfId="49" priority="2">
      <formula>$L$29="T"</formula>
    </cfRule>
  </conditionalFormatting>
  <conditionalFormatting sqref="G30:G35 G37:G39 G41:G44 G46:G47 G49:G53 G55:G56 G58:G61 G63:G64 G66:G68 G70:G74 G76:G78">
    <cfRule type="expression" dxfId="48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Tabelle37">
    <tabColor indexed="41"/>
  </sheetPr>
  <dimension ref="A1:V112"/>
  <sheetViews>
    <sheetView view="pageBreakPreview" zoomScale="50" zoomScaleNormal="100" zoomScaleSheetLayoutView="50" workbookViewId="0">
      <selection activeCell="B27" sqref="B27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IF(Da!C51="",Da!E51,Da!C51)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Da!G51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Da!I51</f>
        <v>0</v>
      </c>
      <c r="E3" s="464" t="s">
        <v>330</v>
      </c>
      <c r="F3" s="48"/>
      <c r="G3" s="467">
        <f>Da!J51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Werte1!EV33</f>
        <v>0</v>
      </c>
      <c r="E30" s="88">
        <f t="shared" ref="E30:E35" si="0">D30/A30</f>
        <v>0</v>
      </c>
      <c r="F30" s="347"/>
      <c r="G30" s="114">
        <f>Werte2!EV33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Werte1!EW33</f>
        <v>0</v>
      </c>
      <c r="E31" s="88">
        <f t="shared" si="0"/>
        <v>0</v>
      </c>
      <c r="F31" s="347"/>
      <c r="G31" s="114">
        <f>Werte2!EW33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Werte1!EX33</f>
        <v>0</v>
      </c>
      <c r="E32" s="88">
        <f t="shared" si="0"/>
        <v>0</v>
      </c>
      <c r="F32" s="347"/>
      <c r="G32" s="114">
        <f>Werte2!EX33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Werte1!EY33</f>
        <v>0</v>
      </c>
      <c r="E33" s="88">
        <f t="shared" si="0"/>
        <v>0</v>
      </c>
      <c r="F33" s="347"/>
      <c r="G33" s="114">
        <f>Werte2!EY33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Werte1!EZ33</f>
        <v>0</v>
      </c>
      <c r="E34" s="88">
        <f t="shared" si="0"/>
        <v>0</v>
      </c>
      <c r="F34" s="347"/>
      <c r="G34" s="114">
        <f>Werte2!EZ33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Werte1!FA33</f>
        <v>0</v>
      </c>
      <c r="E35" s="88">
        <f t="shared" si="0"/>
        <v>0</v>
      </c>
      <c r="F35" s="347"/>
      <c r="G35" s="114">
        <f>Werte2!FA33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Werte1!FB33</f>
        <v>0</v>
      </c>
      <c r="E37" s="88">
        <f t="shared" ref="E37:E53" si="5">D37/A37</f>
        <v>0</v>
      </c>
      <c r="F37" s="347"/>
      <c r="G37" s="114">
        <f>Werte2!FB33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Werte1!FC33</f>
        <v>0</v>
      </c>
      <c r="E38" s="88">
        <f t="shared" si="5"/>
        <v>0</v>
      </c>
      <c r="F38" s="347"/>
      <c r="G38" s="114">
        <f>Werte2!FC33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Werte1!FD33</f>
        <v>0</v>
      </c>
      <c r="E39" s="88">
        <f t="shared" si="5"/>
        <v>0</v>
      </c>
      <c r="F39" s="347"/>
      <c r="G39" s="114">
        <f>Werte2!FD33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Werte1!FE33</f>
        <v>0</v>
      </c>
      <c r="E41" s="88">
        <f t="shared" si="5"/>
        <v>0</v>
      </c>
      <c r="F41" s="347"/>
      <c r="G41" s="114">
        <f>Werte2!FE33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Werte1!FF33</f>
        <v>0</v>
      </c>
      <c r="E42" s="88">
        <f t="shared" si="5"/>
        <v>0</v>
      </c>
      <c r="F42" s="347"/>
      <c r="G42" s="114">
        <f>Werte2!FF33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Werte1!FG33</f>
        <v>0</v>
      </c>
      <c r="E43" s="88">
        <f t="shared" si="5"/>
        <v>0</v>
      </c>
      <c r="F43" s="347"/>
      <c r="G43" s="114">
        <f>Werte2!FG33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Werte1!FH33</f>
        <v>0</v>
      </c>
      <c r="E44" s="88">
        <f t="shared" si="5"/>
        <v>0</v>
      </c>
      <c r="F44" s="347"/>
      <c r="G44" s="114">
        <f>Werte2!FH33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Werte1!FI33</f>
        <v>0</v>
      </c>
      <c r="E46" s="88">
        <f>D46/A46</f>
        <v>0</v>
      </c>
      <c r="F46" s="347"/>
      <c r="G46" s="114">
        <f>Werte2!FI33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Werte1!FJ33</f>
        <v>0</v>
      </c>
      <c r="E47" s="88">
        <f>D47/A47</f>
        <v>0</v>
      </c>
      <c r="F47" s="347"/>
      <c r="G47" s="114">
        <f>Werte2!FJ33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Werte1!FK33</f>
        <v>0</v>
      </c>
      <c r="E49" s="88">
        <f t="shared" si="5"/>
        <v>0</v>
      </c>
      <c r="F49" s="347"/>
      <c r="G49" s="114">
        <f>Werte2!FK33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Werte1!FL33</f>
        <v>0</v>
      </c>
      <c r="E50" s="88">
        <f t="shared" si="5"/>
        <v>0</v>
      </c>
      <c r="F50" s="347"/>
      <c r="G50" s="114">
        <f>Werte2!FL33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Werte1!FM33</f>
        <v>0</v>
      </c>
      <c r="E51" s="88">
        <f t="shared" si="5"/>
        <v>0</v>
      </c>
      <c r="F51" s="347"/>
      <c r="G51" s="114">
        <f>Werte2!FM33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Werte1!FN33</f>
        <v>0</v>
      </c>
      <c r="E52" s="88">
        <f t="shared" si="5"/>
        <v>0</v>
      </c>
      <c r="F52" s="347"/>
      <c r="G52" s="114">
        <f>Werte2!FN33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Werte1!FO33</f>
        <v>0</v>
      </c>
      <c r="E53" s="88">
        <f t="shared" si="5"/>
        <v>0</v>
      </c>
      <c r="F53" s="347"/>
      <c r="G53" s="114">
        <f>Werte2!FO33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Werte1!FP33</f>
        <v>0</v>
      </c>
      <c r="E55" s="88">
        <f t="shared" ref="E55:E56" si="9">D55/A55</f>
        <v>0</v>
      </c>
      <c r="F55" s="347"/>
      <c r="G55" s="114">
        <f>Werte2!FP33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Werte1!FQ33</f>
        <v>0</v>
      </c>
      <c r="E56" s="88">
        <f t="shared" si="9"/>
        <v>0</v>
      </c>
      <c r="F56" s="347"/>
      <c r="G56" s="114">
        <f>Werte2!FQ33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Werte1!FR33</f>
        <v>0</v>
      </c>
      <c r="E58" s="88">
        <f>D58/A58</f>
        <v>0</v>
      </c>
      <c r="F58" s="347"/>
      <c r="G58" s="114">
        <f>Werte2!FR33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Werte1!FS33</f>
        <v>0</v>
      </c>
      <c r="E59" s="88">
        <f>D59/A59</f>
        <v>0</v>
      </c>
      <c r="F59" s="347"/>
      <c r="G59" s="114">
        <f>Werte2!FS33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Werte1!FT33</f>
        <v>0</v>
      </c>
      <c r="E60" s="88">
        <f>D60/A60</f>
        <v>0</v>
      </c>
      <c r="F60" s="347"/>
      <c r="G60" s="114">
        <f>Werte2!FT33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Werte1!FU33</f>
        <v>0</v>
      </c>
      <c r="E61" s="88">
        <f>D61/A61</f>
        <v>0</v>
      </c>
      <c r="F61" s="347"/>
      <c r="G61" s="114">
        <f>Werte2!FU33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Werte1!FV33</f>
        <v>0</v>
      </c>
      <c r="E63" s="88">
        <f>D63/A63</f>
        <v>0</v>
      </c>
      <c r="F63" s="347"/>
      <c r="G63" s="114">
        <f>Werte2!FV33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Werte1!FW33</f>
        <v>0</v>
      </c>
      <c r="E64" s="88">
        <f>D64/A64</f>
        <v>0</v>
      </c>
      <c r="F64" s="347"/>
      <c r="G64" s="114">
        <f>Werte2!FW33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Werte1!FX33</f>
        <v>0</v>
      </c>
      <c r="E66" s="88">
        <f>D66/A66</f>
        <v>0</v>
      </c>
      <c r="F66" s="347"/>
      <c r="G66" s="114">
        <f>Werte2!FX33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Werte1!FY33</f>
        <v>0</v>
      </c>
      <c r="E67" s="88">
        <f>D67/A67</f>
        <v>0</v>
      </c>
      <c r="F67" s="347"/>
      <c r="G67" s="114">
        <f>Werte2!FY33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Werte1!FZ33</f>
        <v>0</v>
      </c>
      <c r="E68" s="88">
        <f>D68/A68</f>
        <v>0</v>
      </c>
      <c r="F68" s="347"/>
      <c r="G68" s="114">
        <f>Werte2!FZ33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Werte1!GA33</f>
        <v>0</v>
      </c>
      <c r="E70" s="88">
        <f t="shared" ref="E70:E77" si="13">D70/A70</f>
        <v>0</v>
      </c>
      <c r="F70" s="347"/>
      <c r="G70" s="114">
        <f>Werte2!GA33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Werte1!GB33</f>
        <v>0</v>
      </c>
      <c r="E71" s="88">
        <f t="shared" si="13"/>
        <v>0</v>
      </c>
      <c r="F71" s="347"/>
      <c r="G71" s="114">
        <f>Werte2!GB33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Werte1!GC33</f>
        <v>0</v>
      </c>
      <c r="E72" s="88">
        <f t="shared" si="13"/>
        <v>0</v>
      </c>
      <c r="F72" s="347"/>
      <c r="G72" s="114">
        <f>Werte2!GC33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Werte1!GD33</f>
        <v>0</v>
      </c>
      <c r="E73" s="88">
        <f t="shared" si="13"/>
        <v>0</v>
      </c>
      <c r="F73" s="347"/>
      <c r="G73" s="114">
        <f>Werte2!GD33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Werte1!$GE33</f>
        <v>0</v>
      </c>
      <c r="E74" s="88">
        <f t="shared" si="13"/>
        <v>0</v>
      </c>
      <c r="F74" s="347"/>
      <c r="G74" s="114">
        <f>Werte2!$GE33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Werte1!GF33</f>
        <v>0</v>
      </c>
      <c r="E76" s="88">
        <f t="shared" si="13"/>
        <v>0</v>
      </c>
      <c r="F76" s="347"/>
      <c r="G76" s="114">
        <f>Werte2!GF33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Werte1!GG33</f>
        <v>0</v>
      </c>
      <c r="E77" s="88">
        <f t="shared" si="13"/>
        <v>0</v>
      </c>
      <c r="F77" s="347"/>
      <c r="G77" s="114">
        <f>Werte2!GG33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Werte1!GH33</f>
        <v>0</v>
      </c>
      <c r="E78" s="88">
        <f>D78/A78</f>
        <v>0</v>
      </c>
      <c r="F78" s="347"/>
      <c r="G78" s="114">
        <f>Werte2!GH33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Werte1!GI33</f>
        <v>0</v>
      </c>
      <c r="E80" s="236">
        <f>D80/A80</f>
        <v>0</v>
      </c>
      <c r="F80" s="451"/>
      <c r="G80" s="443">
        <f>Werte2!GI33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Werte1!$R33</f>
        <v>0</v>
      </c>
      <c r="E90" s="410">
        <f t="shared" ref="E90:E103" si="15">D90/C90</f>
        <v>0</v>
      </c>
      <c r="F90" s="411"/>
      <c r="G90" s="480">
        <f>Werte2!$R33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Werte1!$AC33</f>
        <v>0</v>
      </c>
      <c r="E91" s="410">
        <f t="shared" si="15"/>
        <v>0</v>
      </c>
      <c r="F91" s="411"/>
      <c r="G91" s="480">
        <f>Werte2!$AC33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Werte1!$AS33</f>
        <v>0</v>
      </c>
      <c r="E92" s="410">
        <f t="shared" si="15"/>
        <v>0</v>
      </c>
      <c r="F92" s="411"/>
      <c r="G92" s="480">
        <f>Werte2!$AS33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Werte1!$BG33</f>
        <v>0</v>
      </c>
      <c r="E93" s="410">
        <f t="shared" si="15"/>
        <v>0</v>
      </c>
      <c r="F93" s="411"/>
      <c r="G93" s="480">
        <f>Werte2!$BG33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Werte1!$BO33</f>
        <v>0</v>
      </c>
      <c r="E94" s="410">
        <f>D94/C94</f>
        <v>0</v>
      </c>
      <c r="F94" s="411"/>
      <c r="G94" s="480">
        <f>Werte2!$BO33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Werte1!$CD33</f>
        <v>0</v>
      </c>
      <c r="E95" s="410">
        <f>D95/C95</f>
        <v>0</v>
      </c>
      <c r="F95" s="411"/>
      <c r="G95" s="480">
        <f>Werte2!$CD33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Werte1!$CM33</f>
        <v>0</v>
      </c>
      <c r="E96" s="422">
        <f t="shared" si="15"/>
        <v>0</v>
      </c>
      <c r="F96" s="423"/>
      <c r="G96" s="481">
        <f>Werte2!$CM33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Werte1!$DA33</f>
        <v>0</v>
      </c>
      <c r="E97" s="417">
        <f t="shared" si="15"/>
        <v>0</v>
      </c>
      <c r="F97" s="418"/>
      <c r="G97" s="482">
        <f>Werte2!$DA33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Werte1!$DG33</f>
        <v>0</v>
      </c>
      <c r="E98" s="410">
        <f t="shared" si="15"/>
        <v>0</v>
      </c>
      <c r="F98" s="411"/>
      <c r="G98" s="563">
        <f>Werte2!$DG33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Werte1!$DO33</f>
        <v>0</v>
      </c>
      <c r="E99" s="410">
        <f t="shared" si="15"/>
        <v>0</v>
      </c>
      <c r="F99" s="411"/>
      <c r="G99" s="480">
        <f>Werte2!$DO33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Werte1!$DX33</f>
        <v>0</v>
      </c>
      <c r="E100" s="410">
        <f t="shared" si="15"/>
        <v>0</v>
      </c>
      <c r="F100" s="411"/>
      <c r="G100" s="480">
        <f>Werte2!$DX33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Werte1!$EI33</f>
        <v>0</v>
      </c>
      <c r="E101" s="410">
        <f t="shared" si="15"/>
        <v>0</v>
      </c>
      <c r="F101" s="411"/>
      <c r="G101" s="480">
        <f>Werte2!$EI33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Werte1!$ER33</f>
        <v>0</v>
      </c>
      <c r="E102" s="426">
        <f t="shared" si="15"/>
        <v>0</v>
      </c>
      <c r="F102" s="423"/>
      <c r="G102" s="481">
        <f>Werte2!$ER33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Re6EO50HU+mzSX6rZjnECKTXg0HwtCoQNyEGR3K6sUV6mFFMiD/fg+reI98GeHgvoFgcRLhfdGkFgF94jHCqdw==" saltValue="3HB2X29ut1tlbt74k9tJFA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47" priority="3" stopIfTrue="1" operator="lessThan">
      <formula>$U23</formula>
    </cfRule>
    <cfRule type="cellIs" dxfId="46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45" priority="7" stopIfTrue="1" operator="greaterThanOrEqual">
      <formula>I30</formula>
    </cfRule>
    <cfRule type="cellIs" dxfId="44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43" priority="9" stopIfTrue="1">
      <formula>$L$29="T"</formula>
    </cfRule>
    <cfRule type="cellIs" dxfId="42" priority="10" stopIfTrue="1" operator="lessThan">
      <formula>I30</formula>
    </cfRule>
    <cfRule type="cellIs" dxfId="41" priority="11" stopIfTrue="1" operator="greaterThanOrEqual">
      <formula>I30</formula>
    </cfRule>
  </conditionalFormatting>
  <conditionalFormatting sqref="J84">
    <cfRule type="expression" dxfId="40" priority="13" stopIfTrue="1">
      <formula>N84="FB"</formula>
    </cfRule>
    <cfRule type="expression" dxfId="39" priority="14" stopIfTrue="1">
      <formula>N84=""</formula>
    </cfRule>
  </conditionalFormatting>
  <conditionalFormatting sqref="E105 E90:F103 H90:H103 H105">
    <cfRule type="cellIs" dxfId="38" priority="5" stopIfTrue="1" operator="lessThan">
      <formula>$I90</formula>
    </cfRule>
    <cfRule type="cellIs" dxfId="37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36" priority="15" stopIfTrue="1">
      <formula>N30="FB"</formula>
    </cfRule>
    <cfRule type="expression" dxfId="35" priority="16" stopIfTrue="1">
      <formula>N30=""</formula>
    </cfRule>
  </conditionalFormatting>
  <conditionalFormatting sqref="G81:G84">
    <cfRule type="expression" dxfId="34" priority="12" stopIfTrue="1">
      <formula>$L$29="T"</formula>
    </cfRule>
  </conditionalFormatting>
  <conditionalFormatting sqref="G80">
    <cfRule type="expression" dxfId="33" priority="2">
      <formula>$L$29="T"</formula>
    </cfRule>
  </conditionalFormatting>
  <conditionalFormatting sqref="G30:G35 G37:G39 G41:G44 G46:G47 G49:G53 G55:G56 G58:G61 G63:G64 G66:G68 G70:G74 G76:G78">
    <cfRule type="expression" dxfId="32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3">
    <tabColor indexed="51"/>
  </sheetPr>
  <dimension ref="A1:BI100"/>
  <sheetViews>
    <sheetView view="pageBreakPreview" zoomScale="70" zoomScaleNormal="100" zoomScaleSheetLayoutView="70" workbookViewId="0">
      <selection activeCell="V40" sqref="V40"/>
    </sheetView>
  </sheetViews>
  <sheetFormatPr baseColWidth="10" defaultRowHeight="13.2" x14ac:dyDescent="0.25"/>
  <cols>
    <col min="1" max="1" width="5" customWidth="1"/>
    <col min="2" max="2" width="20.33203125" customWidth="1"/>
    <col min="3" max="3" width="12.44140625" style="3" customWidth="1"/>
    <col min="4" max="4" width="3.44140625" style="2" customWidth="1"/>
    <col min="5" max="5" width="7.109375" style="2" customWidth="1"/>
    <col min="6" max="6" width="9" customWidth="1"/>
    <col min="7" max="7" width="6.5546875" customWidth="1"/>
    <col min="8" max="8" width="9.5546875" customWidth="1"/>
    <col min="9" max="9" width="7.44140625" customWidth="1"/>
    <col min="10" max="10" width="9.88671875" customWidth="1"/>
    <col min="11" max="11" width="7.33203125" customWidth="1"/>
    <col min="12" max="12" width="7" customWidth="1"/>
    <col min="13" max="13" width="7.5546875" customWidth="1"/>
    <col min="14" max="14" width="6.6640625" customWidth="1"/>
    <col min="15" max="15" width="6.33203125" customWidth="1"/>
    <col min="16" max="16" width="6.88671875" customWidth="1"/>
    <col min="17" max="17" width="9.44140625" customWidth="1"/>
    <col min="18" max="18" width="7.6640625" customWidth="1"/>
    <col min="19" max="19" width="10.109375" customWidth="1"/>
    <col min="20" max="20" width="8.44140625" customWidth="1"/>
    <col min="21" max="21" width="9" customWidth="1"/>
    <col min="22" max="22" width="11.33203125" customWidth="1"/>
    <col min="23" max="28" width="6" customWidth="1"/>
    <col min="29" max="29" width="8.33203125" customWidth="1"/>
    <col min="30" max="30" width="7.5546875" customWidth="1"/>
    <col min="31" max="31" width="6" customWidth="1"/>
    <col min="32" max="32" width="7.44140625" customWidth="1"/>
    <col min="33" max="33" width="6.44140625" customWidth="1"/>
    <col min="34" max="36" width="6.6640625" customWidth="1"/>
    <col min="37" max="37" width="9" customWidth="1"/>
    <col min="38" max="38" width="8.5546875" customWidth="1"/>
    <col min="39" max="39" width="10.88671875" customWidth="1"/>
    <col min="40" max="43" width="9" customWidth="1"/>
    <col min="44" max="44" width="8.88671875" customWidth="1"/>
    <col min="45" max="45" width="7.44140625" style="49" customWidth="1"/>
    <col min="46" max="46" width="11.44140625" customWidth="1"/>
  </cols>
  <sheetData>
    <row r="1" spans="1:46" ht="18" thickBot="1" x14ac:dyDescent="0.35">
      <c r="B1" s="24" t="s">
        <v>145</v>
      </c>
      <c r="E1" s="48"/>
      <c r="F1" s="48" t="s">
        <v>61</v>
      </c>
      <c r="G1" s="2"/>
      <c r="J1" s="48"/>
      <c r="K1" s="117" t="s">
        <v>2</v>
      </c>
      <c r="L1" s="636">
        <f>Da!C20</f>
        <v>0</v>
      </c>
      <c r="M1" s="636"/>
      <c r="N1" s="636"/>
      <c r="P1" s="118" t="s">
        <v>3</v>
      </c>
      <c r="Q1" s="25">
        <f>Da!G5</f>
        <v>0</v>
      </c>
      <c r="S1" s="49"/>
      <c r="T1" s="35"/>
      <c r="V1" s="48"/>
      <c r="W1" s="48" t="s">
        <v>54</v>
      </c>
      <c r="X1" s="16"/>
      <c r="Y1" s="16"/>
      <c r="Z1" s="16"/>
      <c r="AA1" s="16"/>
      <c r="AD1" s="48"/>
      <c r="AG1" s="117" t="s">
        <v>2</v>
      </c>
      <c r="AH1" s="636">
        <f>Da!C20</f>
        <v>0</v>
      </c>
      <c r="AI1" s="636"/>
      <c r="AJ1" s="636"/>
      <c r="AL1" s="118" t="s">
        <v>3</v>
      </c>
      <c r="AM1" s="25">
        <f>Da!G5</f>
        <v>0</v>
      </c>
    </row>
    <row r="2" spans="1:46" s="31" customFormat="1" ht="26.25" customHeight="1" thickBot="1" x14ac:dyDescent="0.3">
      <c r="A2" s="35"/>
      <c r="B2" s="119" t="str">
        <f>Test1!B2</f>
        <v>Hauptschul Abschluss</v>
      </c>
      <c r="C2" s="47" t="s">
        <v>25</v>
      </c>
      <c r="D2" s="55"/>
      <c r="E2" s="147">
        <f>(IF($B$2=Da!$N$18,Profile!$E$3)+IF($B$2=Da!$N$19,Profile!$G$3)+IF($B$2=Da!$K$20,Profile!$I$3)+IF($B$2=Da!$N$21,Profile!$K$3)+IF($B$2=Da!$N$22,Profile!$M$3)+IF($B$2=Da!$N$23,Profile!$O$3)+IF($B$2=Da!$N$24,Profile!$Q$3)+IF($B$2=Da!$N$25,Profile!$S$3)+IF($B$2=Da!$N$26,Profile!$U$3)+IF($B$2=Da!$N$27,Profile!$W$3))</f>
        <v>0.875</v>
      </c>
      <c r="F2" s="147">
        <f>(IF($B$2=Da!$N$18,Profile!$E$4)+IF($B$2=Da!$N$19,Profile!$G$4)+IF($B$2=Da!$K$20,Profile!$I$4)+IF($B$2=Da!$N$21,Profile!$K$4)+IF($B$2=Da!$N$22,Profile!$M$4)+IF($B$2=Da!$N$23,Profile!$O$4)+IF($B$2=Da!$N$24,Profile!$Q$4)+IF($B$2=Da!$N$25,Profile!$S$4)+IF($B$2=Da!$N$26,Profile!$U$4)+IF($B$2=Da!$N$27,Profile!$W$4))</f>
        <v>1</v>
      </c>
      <c r="G2" s="147">
        <f>(IF($B$2=Da!$N$18,Profile!$E$5)+IF($B$2=Da!$N$19,Profile!$G$5)+IF($B$2=Da!$K$20,Profile!$I$5)+IF($B$2=Da!$N$21,Profile!$K$5)+IF($B$2=Da!$N$22,Profile!$M$5)+IF($B$2=Da!$N$23,Profile!$O$5)+IF($B$2=Da!$N$24,Profile!$Q$5)+IF($B$2=Da!$N$25,Profile!$S$5)+IF($B$2=Da!$N$26,Profile!$U$5)+IF($B$2=Da!$N$27,Profile!$W$5))</f>
        <v>0.75</v>
      </c>
      <c r="H2" s="147">
        <f>(IF($B$2=Da!$N$18,Profile!$E$6)+IF($B$2=Da!$N$19,Profile!$G$6)+IF($B$2=Da!$K$20,Profile!$I$6)+IF($B$2=Da!$N$21,Profile!$K$6)+IF($B$2=Da!$N$22,Profile!$M$6)+IF($B$2=Da!$N$23,Profile!$O$6)+IF($B$2=Da!$N$24,Profile!$Q$6)+IF($B$2=Da!$N$25,Profile!$S$6)+IF($B$2=Da!$N$26,Profile!$U$6)+IF($B$2=Da!$N$27,Profile!$W$6))</f>
        <v>0.5</v>
      </c>
      <c r="I2" s="147">
        <f>(IF($B$2=Da!$N$18,Profile!$E$7)+IF($B$2=Da!$N$19,Profile!$G$7)+IF($B$2=Da!$K$20,Profile!$I$7)+IF($B$2=Da!$N$21,Profile!$K$7)+IF($B$2=Da!$N$22,Profile!$M$7)+IF($B$2=Da!$N$23,Profile!$O$7)+IF($B$2=Da!$N$24,Profile!$Q$7)+IF($B$2=Da!$N$25,Profile!$S$7)+IF($B$2=Da!$N$26,Profile!$U$7)+IF($B$2=Da!$N$27,Profile!$W$7))</f>
        <v>0.5</v>
      </c>
      <c r="J2" s="147">
        <f>(IF($B$2=Da!$N$18,Profile!$E$8)+IF($B$2=Da!$N$19,Profile!$G$8)+IF($B$2=Da!$K$20,Profile!$I$8)+IF($B$2=Da!$N$21,Profile!$K$8)+IF($B$2=Da!$N$22,Profile!$M$8)+IF($B$2=Da!$N$23,Profile!$O$8)+IF($B$2=Da!$N$24,Profile!$Q$8)+IF($B$2=Da!$N$25,Profile!$S$8)+IF($B$2=Da!$N$26,Profile!$U$8)+IF($B$2=Da!$N$27,Profile!$W$8))</f>
        <v>0.7</v>
      </c>
      <c r="K2" s="543">
        <f>(IF($B$2=Da!$N$18,Profile!$E$11)+IF($B$2=Da!$N$19,Profile!$G$11)+IF($B$2=Da!$K$20,Profile!$I$11)+IF($B$2=Da!$N$21,Profile!$K$11)+IF($B$2=Da!$N$22,Profile!$M$11)+IF($B$2=Da!$N$23,Profile!$O$11)+IF($B$2=Da!$N$24,Profile!$Q$11)+IF($B$2=Da!$N$25,Profile!$S$11)+IF($B$2=Da!$N$26,Profile!$U$11)+IF($B$2=Da!$N$27,Profile!$W$11))</f>
        <v>0.83333333333333337</v>
      </c>
      <c r="L2" s="147">
        <f>(IF($B$2=Da!$N$18,Profile!$E$12)+IF($B$2=Da!$N$19,Profile!$G$12)+IF($B$2=Da!$K$20,Profile!$I$12)+IF($B$2=Da!$N$21,Profile!$K$12)+IF($B$2=Da!$N$22,Profile!$M$12)+IF($B$2=Da!$N$23,Profile!$O$12)+IF($B$2=Da!$N$24,Profile!$Q$12)+IF($B$2=Da!$N$25,Profile!$S$12)+IF($B$2=Da!$N$26,Profile!$U$12)+IF($B$2=Da!$N$27,Profile!$W$12))</f>
        <v>0.83333333333333337</v>
      </c>
      <c r="M2" s="544">
        <f>(IF($B$2=Da!$N$18,Profile!$E$13)+IF($B$2=Da!$N$19,Profile!$G$13)+IF($B$2=Da!$K$20,Profile!$I$13)+IF($B$2=Da!$N$21,Profile!$K$13)+IF($B$2=Da!$N$22,Profile!$M$13)+IF($B$2=Da!$N$23,Profile!$O$13)+IF($B$2=Da!$N$24,Profile!$Q$13)+IF($B$2=Da!$N$25,Profile!$S$13)+IF($B$2=Da!$N$26,Profile!$U$13)+IF($B$2=Da!$N$27,Profile!$W$13))</f>
        <v>0.83333333333333337</v>
      </c>
      <c r="N2" s="147">
        <f>(IF($B$2=Da!$N$18,Profile!$E$15)+IF($B$2=Da!$N$19,Profile!$G$15)+IF($B$2=Da!$K$20,Profile!$I$15)+IF($B$2=Da!$N$21,Profile!$K$15)+IF($B$2=Da!$N$22,Profile!$M$15)+IF($B$2=Da!$N$23,Profile!$O$15)+IF($B$2=Da!$N$24,Profile!$Q$15)+IF($B$2=Da!$N$25,Profile!$S$15)+IF($B$2=Da!$N$26,Profile!$U$15)+IF($B$2=Da!$N$27,Profile!$W$15))</f>
        <v>0.83333333333333337</v>
      </c>
      <c r="O2" s="147">
        <f>(IF($B$2=Da!$N$18,Profile!$E$16)+IF($B$2=Da!$N$19,Profile!$G$16)+IF($B$2=Da!$K$20,Profile!$I$16)+IF($B$2=Da!$N$21,Profile!$K$16)+IF($B$2=Da!$N$22,Profile!$M$16)+IF($B$2=Da!$N$23,Profile!$O$16)+IF($B$2=Da!$N$24,Profile!$Q$16)+IF($B$2=Da!$N$25,Profile!$S$16)+IF($B$2=Da!$N$26,Profile!$U$16)+IF($B$2=Da!$N$27,Profile!$W$16))</f>
        <v>1</v>
      </c>
      <c r="P2" s="147">
        <f>(IF($B$2=Da!$N$18,Profile!$E$17)+IF($B$2=Da!$N$19,Profile!$G$17)+IF($B$2=Da!$K$20,Profile!$I$17)+IF($B$2=Da!$N$21,Profile!$K$17)+IF($B$2=Da!$N$22,Profile!$M$17)+IF($B$2=Da!$N$23,Profile!$O$17)+IF($B$2=Da!$N$24,Profile!$Q$17)+IF($B$2=Da!$N$25,Profile!$S$17)+IF($B$2=Da!$N$26,Profile!$U$17)+IF($B$2=Da!$N$27,Profile!$W$17))</f>
        <v>1</v>
      </c>
      <c r="Q2" s="147">
        <f>(IF($B$2=Da!$N$18,Profile!$E$18)+IF($B$2=Da!$N$19,Profile!$G$18)+IF($B$2=Da!$K$20,Profile!$I$18)+IF($B$2=Da!$N$21,Profile!$K$18)+IF($B$2=Da!$N$22,Profile!$M$18)+IF($B$2=Da!$N$23,Profile!$O$18)+IF($B$2=Da!$N$24,Profile!$Q$18)+IF($B$2=Da!$N$25,Profile!$S$18)+IF($B$2=Da!$N$26,Profile!$U$18)+IF($B$2=Da!$N$27,Profile!$W$18))</f>
        <v>0.75</v>
      </c>
      <c r="R2" s="147">
        <f>(IF($B$2=Da!$N$18,Profile!$E$20)+IF($B$2=Da!$N$19,Profile!$G$20)+IF($B$2=Da!$K$20,Profile!$I$20)+IF($B$2=Da!$N$21,Profile!$K$20)+IF($B$2=Da!$N$22,Profile!$M$20)+IF($B$2=Da!$N$23,Profile!$O$20)+IF($B$2=Da!$N$24,Profile!$Q$20)+IF($B$2=Da!$N$25,Profile!$S$20)+IF($B$2=Da!$N$26,Profile!$U$20)+IF($B$2=Da!$N$27,Profile!$W$20))</f>
        <v>1</v>
      </c>
      <c r="S2" s="147">
        <f>(IF($B$2=Da!$N$18,Profile!$E$21)+IF($B$2=Da!$N$19,Profile!$G$21)+IF($B$2=Da!$K$20,Profile!$I$21)+IF($B$2=Da!$N$21,Profile!$K$21)+IF($B$2=Da!$N$22,Profile!$M$21)+IF($B$2=Da!$N$23,Profile!$O$21)+IF($B$2=Da!$N$24,Profile!$Q$21)+IF($B$2=Da!$N$25,Profile!$S$21)+IF($B$2=Da!$N$26,Profile!$U$21)+IF($B$2=Da!$N$27,Profile!$W$21))</f>
        <v>0.6</v>
      </c>
      <c r="T2" s="147">
        <f>(IF($B$2=Da!$N$18,Profile!$E$23)+IF($B$2=Da!$N$19,Profile!$G$23)+IF($B$2=Da!$K$20,Profile!$I$23)+IF($B$2=Da!$N$21,Profile!$K$23)+IF($B$2=Da!$N$22,Profile!$M$23)+IF($B$2=Da!$N$23,Profile!$O$23)+IF($B$2=Da!$N$24,Profile!$Q$23)+IF($B$2=Da!$N$25,Profile!$S$23)+IF($B$2=Da!$N$26,Profile!$U$23)+IF($B$2=Da!$N$27,Profile!$W$23))</f>
        <v>0.6</v>
      </c>
      <c r="U2" s="543">
        <f>(IF($B$2=Da!$N$18,Profile!$E$24)+IF($B$2=Da!$N$19,Profile!$G$24)+IF($B$2=Da!$K$20,Profile!$I$24)+IF($B$2=Da!$N$21,Profile!$K$24)+IF($B$2=Da!$N$22,Profile!$M$24)+IF($B$2=Da!$N$23,Profile!$O$24)+IF($B$2=Da!$N$24,Profile!$Q$24)+IF($B$2=Da!$N$25,Profile!$S$24)+IF($B$2=Da!$N$26,Profile!$U$24)+IF($B$2=Da!$N$27,Profile!$W$24))</f>
        <v>1</v>
      </c>
      <c r="V2" s="147">
        <f>(IF($B$2=Da!$N$18,Profile!$E$25)+IF($B$2=Da!$N$19,Profile!$G$25)+IF($B$2=Da!$K$20,Profile!$I$25)+IF($B$2=Da!$N$21,Profile!$K$25)+IF($B$2=Da!$N$22,Profile!$M$25)+IF($B$2=Da!$N$23,Profile!$O$25)+IF($B$2=Da!$N$24,Profile!$Q$25)+IF($B$2=Da!$N$25,Profile!$S$25)+IF($B$2=Da!$N$26,Profile!$U$25)+IF($B$2=Da!$N$27,Profile!$W$25))</f>
        <v>0.8</v>
      </c>
      <c r="W2" s="547">
        <f>(IF($B$2=Da!$N$18,Profile!$E$26)+IF($B$2=Da!$N$19,Profile!$G$26)+IF($B$2=Da!$K$20,Profile!$I$26)+IF($B$2=Da!$N$21,Profile!$K$26)+IF($B$2=Da!$N$22,Profile!$M$26)+IF($B$2=Da!$N$23,Profile!$O$26)+IF($B$2=Da!$N$24,Profile!$Q$26)+IF($B$2=Da!$N$25,Profile!$S$26)+IF($B$2=Da!$N$26,Profile!$U$26)+IF($B$2=Da!$N$27,Profile!$W$26))</f>
        <v>0.5714285714285714</v>
      </c>
      <c r="X2" s="147">
        <f>(IF($B$2=Da!$N$18,Profile!$E$27)+IF($B$2=Da!$N$19,Profile!$G$27)+IF($B$2=Da!$K$20,Profile!$I$27)+IF($B$2=Da!$N$21,Profile!$K$27)+IF($B$2=Da!$N$22,Profile!$M$27)+IF($B$2=Da!$N$23,Profile!$O$27)+IF($B$2=Da!$N$24,Profile!$Q$27)+IF($B$2=Da!$N$25,Profile!$S$27)+IF($B$2=Da!$N$26,Profile!$U$27)+IF($B$2=Da!$N$27,Profile!$W$27))</f>
        <v>0.5</v>
      </c>
      <c r="Y2" s="547">
        <f>(IF($B$2=Da!$N$18,Profile!$E$29)+IF($B$2=Da!$N$19,Profile!$G$29)+IF($B$2=Da!$K$20,Profile!$I$29)+IF($B$2=Da!$N$21,Profile!$K$29)+IF($B$2=Da!$N$22,Profile!$M$29)+IF($B$2=Da!$N$23,Profile!$O$29)+IF($B$2=Da!$N$24,Profile!$Q$29)+IF($B$2=Da!$N$25,Profile!$S$29)+IF($B$2=Da!$N$26,Profile!$U$29)+IF($B$2=Da!$N$27,Profile!$W$29))</f>
        <v>0.8571428571428571</v>
      </c>
      <c r="Z2" s="147">
        <f>(IF($B$2=Da!$N$18,Profile!$E$30)+IF($B$2=Da!$N$19,Profile!$G$30)+IF($B$2=Da!$K$20,Profile!$I$30)+IF($B$2=Da!$N$21,Profile!$K$30)+IF($B$2=Da!$N$22,Profile!$M$30)+IF($B$2=Da!$N$23,Profile!$O$30)+IF($B$2=Da!$N$24,Profile!$Q$30)+IF($B$2=Da!$N$25,Profile!$S$30)+IF($B$2=Da!$N$26,Profile!$U$30)+IF($B$2=Da!$N$27,Profile!$W$30))</f>
        <v>0.5714285714285714</v>
      </c>
      <c r="AA2" s="547">
        <f>(IF($B$2=Da!$N$18,Profile!$E$32)+IF($B$2=Da!$N$19,Profile!$G$32)+IF($B$2=Da!$K$20,Profile!$I$32)+IF($B$2=Da!$N$21,Profile!$K$32)+IF($B$2=Da!$N$22,Profile!$M$32)+IF($B$2=Da!$N$23,Profile!$O$32)+IF($B$2=Da!$N$24,Profile!$Q$32)+IF($B$2=Da!$N$25,Profile!$S$32)+IF($B$2=Da!$N$26,Profile!$U$32)+IF($B$2=Da!$N$27,Profile!$W$32))</f>
        <v>0.83333333333333337</v>
      </c>
      <c r="AB2" s="147">
        <f>(IF($B$2=Da!$N$18,Profile!$E$33)+IF($B$2=Da!$N$19,Profile!$G$33)+IF($B$2=Da!$K$20,Profile!$I$33)+IF($B$2=Da!$N$21,Profile!$K$33)+IF($B$2=Da!$N$22,Profile!$M$33)+IF($B$2=Da!$N$23,Profile!$O$33)+IF($B$2=Da!$N$24,Profile!$Q$33)+IF($B$2=Da!$N$25,Profile!$S$33)+IF($B$2=Da!$N$26,Profile!$U$33)+IF($B$2=Da!$N$27,Profile!$W$33))</f>
        <v>0.625</v>
      </c>
      <c r="AC2" s="544">
        <f>(IF($B$2=Da!$N$18,Profile!$E$34)+IF($B$2=Da!$N$19,Profile!$G$34)+IF($B$2=Da!$K$20,Profile!$I$34)+IF($B$2=Da!$N$21,Profile!$K$34)+IF($B$2=Da!$N$22,Profile!$M$34)+IF($B$2=Da!$N$23,Profile!$O$34)+IF($B$2=Da!$N$24,Profile!$Q$34)+IF($B$2=Da!$N$25,Profile!$S$34)+IF($B$2=Da!$N$26,Profile!$U$34)+IF($B$2=Da!$N$27,Profile!$W$34))</f>
        <v>0.5</v>
      </c>
      <c r="AD2" s="147">
        <f>(IF($B$2=Da!$N$18,Profile!$E$35)+IF($B$2=Da!$N$19,Profile!$G$35)+IF($B$2=Da!$K$20,Profile!$I$35)+IF($B$2=Da!$N$21,Profile!$K$35)+IF($B$2=Da!$N$22,Profile!$M$35)+IF($B$2=Da!$N$23,Profile!$O$35)+IF($B$2=Da!$N$24,Profile!$Q$35)+IF($B$2=Da!$N$25,Profile!$S$35)+IF($B$2=Da!$N$26,Profile!$U$35)+IF($B$2=Da!$N$27,Profile!$W$35))</f>
        <v>0.66666666666666663</v>
      </c>
      <c r="AE2" s="147">
        <f>(IF($B$2=Da!$N$18,Profile!$E$37)+IF($B$2=Da!$N$19,Profile!$G$37)+IF($B$2=Da!$K$20,Profile!$I$37)+IF($B$2=Da!$N$21,Profile!$K$37)+IF($B$2=Da!$N$22,Profile!$M$37)+IF($B$2=Da!$N$23,Profile!$O$37)+IF($B$2=Da!$N$24,Profile!$Q$37)+IF($B$2=Da!$N$25,Profile!$S$37)+IF($B$2=Da!$N$26,Profile!$U$37)+IF($B$2=Da!$N$27,Profile!$W$37))</f>
        <v>0.75</v>
      </c>
      <c r="AF2" s="147">
        <f>(IF($B$2=Da!$N$18,Profile!$E$38)+IF($B$2=Da!$N$19,Profile!$G$38)+IF($B$2=Da!$K$20,Profile!$I$38)+IF($B$2=Da!$N$21,Profile!$K$38)+IF($B$2=Da!$N$22,Profile!$M$38)+IF($B$2=Da!$N$23,Profile!$O$38)+IF($B$2=Da!$N$24,Profile!$Q$38)+IF($B$2=Da!$N$25,Profile!$S$38)+IF($B$2=Da!$N$26,Profile!$U$38)+IF($B$2=Da!$N$27,Profile!$W$38))</f>
        <v>0.5</v>
      </c>
      <c r="AG2" s="147">
        <f>(IF($B$2=Da!$N$18,Profile!$E$40)+IF($B$2=Da!$N$19,Profile!$G$40)+IF($B$2=Da!$K$20,Profile!$I$40)+IF($B$2=Da!$N$21,Profile!$K$40)+IF($B$2=Da!$N$22,Profile!$M$40)+IF($B$2=Da!$N$23,Profile!$O$40)+IF($B$2=Da!$N$24,Profile!$Q$40)+IF($B$2=Da!$N$25,Profile!$S$40)+IF($B$2=Da!$N$26,Profile!$U$40)+IF($B$2=Da!$N$27,Profile!$W$40))</f>
        <v>0.66666666666666663</v>
      </c>
      <c r="AH2" s="147">
        <f>(IF($B$2=Da!$N$18,Profile!$E$41)+IF($B$2=Da!$N$19,Profile!$G$41)+IF($B$2=Da!$K$20,Profile!$I$41)+IF($B$2=Da!$N$21,Profile!$K$41)+IF($B$2=Da!$N$22,Profile!$M$41)+IF($B$2=Da!$N$23,Profile!$O$41)+IF($B$2=Da!$N$24,Profile!$Q$41)+IF($B$2=Da!$N$25,Profile!$S$41)+IF($B$2=Da!$N$26,Profile!$U$41)+IF($B$2=Da!$N$27,Profile!$W$41))</f>
        <v>0.75</v>
      </c>
      <c r="AI2" s="147">
        <f>(IF($B$2=Da!$N$18,Profile!$E$42)+IF($B$2=Da!$N$19,Profile!$G$42)+IF($B$2=Da!$K$20,Profile!$I$42)+IF($B$2=Da!$N$21,Profile!$K$42)+IF($B$2=Da!$N$22,Profile!$M$42)+IF($B$2=Da!$N$23,Profile!$O$42)+IF($B$2=Da!$N$24,Profile!$Q$42)+IF($B$2=Da!$N$25,Profile!$S$42)+IF($B$2=Da!$N$26,Profile!$U$42)+IF($B$2=Da!$N$27,Profile!$W$42))</f>
        <v>0.5</v>
      </c>
      <c r="AJ2" s="147">
        <f>(IF($B$2=Da!$N$18,Profile!$E$44)+IF($B$2=Da!$N$19,Profile!$G$44)+IF($B$2=Da!$K$20,Profile!$I$44)+IF($B$2=Da!$N$21,Profile!$K$44)+IF($B$2=Da!$N$22,Profile!$M$44)+IF($B$2=Da!$N$23,Profile!$O$44)+IF($B$2=Da!$N$24,Profile!$Q$44)+IF($B$2=Da!$N$25,Profile!$S$44)+IF($B$2=Da!$N$26,Profile!$U$44)+IF($B$2=Da!$N$27,Profile!$W$44))</f>
        <v>0.83333333333333337</v>
      </c>
      <c r="AK2" s="147">
        <f>(IF($B$2=Da!$N$18,Profile!$E$45)+IF($B$2=Da!$N$19,Profile!$G$45)+IF($B$2=Da!$K$20,Profile!$I$45)+IF($B$2=Da!$N$21,Profile!$K$45)+IF($B$2=Da!$N$22,Profile!$M$45)+IF($B$2=Da!$N$23,Profile!$O$45)+IF($B$2=Da!$N$24,Profile!$Q$45)+IF($B$2=Da!$N$25,Profile!$S$45)+IF($B$2=Da!$N$26,Profile!$U$45)+IF($B$2=Da!$N$27,Profile!$W$45))</f>
        <v>1</v>
      </c>
      <c r="AL2" s="147">
        <f>(IF($B$2=Da!$N$18,Profile!$E$46)+IF($B$2=Da!$N$19,Profile!$G$46)+IF($B$2=Da!$K$20,Profile!$I$46)+IF($B$2=Da!$N$21,Profile!$K$46)+IF($B$2=Da!$N$22,Profile!$M$46)+IF($B$2=Da!$N$23,Profile!$O$46)+IF($B$2=Da!$N$24,Profile!$Q$46)+IF($B$2=Da!$N$25,Profile!$S$46)+IF($B$2=Da!$N$26,Profile!$U$46)+IF($B$2=Da!$N$27,Profile!$W$46))</f>
        <v>1</v>
      </c>
      <c r="AM2" s="147">
        <f>(IF($B$2=Da!$N$18,Profile!$E$47)+IF($B$2=Da!$N$19,Profile!$G$47)+IF($B$2=Da!$K$20,Profile!$I$47)+IF($B$2=Da!$N$21,Profile!$K$47)+IF($B$2=Da!$N$22,Profile!$M$47)+IF($B$2=Da!$N$23,Profile!$O$47)+IF($B$2=Da!$N$24,Profile!$Q$47)+IF($B$2=Da!$N$25,Profile!$S$47)+IF($B$2=Da!$N$26,Profile!$U$47)+IF($B$2=Da!$N$27,Profile!$W$47))</f>
        <v>0.5</v>
      </c>
      <c r="AN2" s="147">
        <f>(IF($B$2=Da!$N$18,Profile!$E$48)+IF($B$2=Da!$N$19,Profile!$G$48)+IF($B$2=Da!$K$20,Profile!$I$48)+IF($B$2=Da!$N$21,Profile!$K$48)+IF($B$2=Da!$N$22,Profile!$M$48)+IF($B$2=Da!$N$23,Profile!$O$48)+IF($B$2=Da!$N$24,Profile!$Q$48)+IF($B$2=Da!$N$25,Profile!$S$48)+IF($B$2=Da!$N$26,Profile!$U$48)+IF($B$2=Da!$N$27,Profile!$W$48))</f>
        <v>0.5</v>
      </c>
      <c r="AO2" s="147">
        <f>(IF($B$2=Da!$N$18,Profile!$E$50)+IF($B$2=Da!$N$19,Profile!$G$50)+IF($B$2=Da!$K$20,Profile!$I$50)+IF($B$2=Da!$N$21,Profile!$K$50)+IF($B$2=Da!$N$22,Profile!$M$50)+IF($B$2=Da!$N$23,Profile!$O$50)+IF($B$2=Da!$N$24,Profile!$Q$50)+IF($B$2=Da!$N$25,Profile!$S$50)+IF($B$2=Da!$N$26,Profile!$U$50)+IF($B$2=Da!$N$27,Profile!$W$50))</f>
        <v>0.75</v>
      </c>
      <c r="AP2" s="147">
        <f>(IF($B$2=Da!$N$18,Profile!$E$51)+IF($B$2=Da!$N$19,Profile!$G$51)+IF($B$2=Da!$K$20,Profile!$I$51)+IF($B$2=Da!$N$21,Profile!$K$51)+IF($B$2=Da!$N$22,Profile!$M$51)+IF($B$2=Da!$N$23,Profile!$O$51)+IF($B$2=Da!$N$24,Profile!$Q$51)+IF($B$2=Da!$N$25,Profile!$S$51)+IF($B$2=Da!$N$26,Profile!$U$51)+IF($B$2=Da!$N$27,Profile!$W$51))</f>
        <v>0.5</v>
      </c>
      <c r="AQ2" s="147">
        <f>(IF($B$2=Da!$N$18,Profile!$E$52)+IF($B$2=Da!$N$19,Profile!$G$52)+IF($B$2=Da!$K$20,Profile!$I$52)+IF($B$2=Da!$N$21,Profile!$K$52)+IF($B$2=Da!$N$22,Profile!$M$52)+IF($B$2=Da!$N$23,Profile!$O$52)+IF($B$2=Da!$N$24,Profile!$Q$52)+IF($B$2=Da!$N$25,Profile!$S$52)+IF($B$2=Da!$N$26,Profile!$U$52)+IF($B$2=Da!$N$27,Profile!$W$52))</f>
        <v>0.5</v>
      </c>
      <c r="AR2" s="147">
        <f>(IF($B$2=Da!$N$18,Profile!$E$54)+IF($B$2=Da!$N$19,Profile!$G$54)+IF($B$2=Da!$K$20,Profile!$I$54)+IF($B$2=Da!$N$21,Profile!$K$54)+IF($B$2=Da!$N$22,Profile!$M$54)+IF($B$2=Da!$N$23,Profile!$O$54)+IF($B$2=Da!$N$24,Profile!$Q$54)+IF($B$2=Da!$N$25,Profile!$S$54)+IF($B$2=Da!$N$26,Profile!$U$54)+IF($B$2=Da!$N$27,Profile!$W$54))</f>
        <v>0.75</v>
      </c>
      <c r="AS2" s="51"/>
    </row>
    <row r="3" spans="1:46" ht="51" customHeight="1" thickBot="1" x14ac:dyDescent="0.3">
      <c r="B3" s="120"/>
      <c r="C3" s="122">
        <f>Test1!C3</f>
        <v>0.71721311475409832</v>
      </c>
      <c r="D3" s="148"/>
      <c r="E3" s="152" t="str">
        <f>Profile!B3</f>
        <v xml:space="preserve">Addition /Subtraktion </v>
      </c>
      <c r="F3" s="150" t="str">
        <f>Profile!B4</f>
        <v>Multiplikation Division</v>
      </c>
      <c r="G3" s="152" t="str">
        <f>Profile!B5</f>
        <v>Rechengesetze</v>
      </c>
      <c r="H3" s="150" t="str">
        <f>Profile!B6</f>
        <v>Vertauschungsgesetz</v>
      </c>
      <c r="I3" s="152" t="str">
        <f>Profile!B7</f>
        <v>schriftl. Multiplikation/Division</v>
      </c>
      <c r="J3" s="542" t="str">
        <f>Profile!B9</f>
        <v>1 x 1</v>
      </c>
      <c r="K3" s="150" t="str">
        <f>Profile!B11</f>
        <v>natürliche Zahlen schreiben</v>
      </c>
      <c r="L3" s="152" t="str">
        <f>Profile!B12</f>
        <v>Dezimalzahlen schreiben</v>
      </c>
      <c r="M3" s="150" t="str">
        <f>Profile!B13</f>
        <v>1000. Trennzeichen</v>
      </c>
      <c r="N3" s="542" t="str">
        <f>Profile!B15</f>
        <v>ganze Zahlen einordnen</v>
      </c>
      <c r="O3" s="150" t="str">
        <f>Profile!B16</f>
        <v>negative Zahlen einordnen</v>
      </c>
      <c r="P3" s="542" t="str">
        <f>Profile!B17</f>
        <v>Dezimalzahlen einordnen</v>
      </c>
      <c r="Q3" s="150" t="str">
        <f>Profile!B18</f>
        <v>Addition von Dezimalzahlen</v>
      </c>
      <c r="R3" s="542" t="str">
        <f>Profile!B20</f>
        <v xml:space="preserve">Brüche Basis </v>
      </c>
      <c r="S3" s="150" t="str">
        <f>Profile!B21</f>
        <v>Brüche Regeln</v>
      </c>
      <c r="T3" s="542" t="str">
        <f>Profile!B23</f>
        <v>Potenzen</v>
      </c>
      <c r="U3" s="150" t="str">
        <f>Profile!B24</f>
        <v>Wurzeln</v>
      </c>
      <c r="V3" s="152" t="str">
        <f>Profile!B25</f>
        <v>10er Potenzen</v>
      </c>
      <c r="W3" s="150" t="str">
        <f>Profile!B26</f>
        <v>negative Zahlen Regeln</v>
      </c>
      <c r="X3" s="152" t="str">
        <f>Profile!B27</f>
        <v>Rechnen mit Variablen</v>
      </c>
      <c r="Y3" s="150" t="str">
        <f>Profile!B29</f>
        <v>Überschlagsrechnen</v>
      </c>
      <c r="Z3" s="152" t="str">
        <f>Profile!B30</f>
        <v>Runden</v>
      </c>
      <c r="AA3" s="150" t="str">
        <f>Profile!B32</f>
        <v>Zeitmaße</v>
      </c>
      <c r="AB3" s="152" t="str">
        <f>Profile!B33</f>
        <v>Längenmaße</v>
      </c>
      <c r="AC3" s="150" t="str">
        <f>Profile!B34</f>
        <v>Flächenmaße</v>
      </c>
      <c r="AD3" s="542" t="str">
        <f>Profile!B35</f>
        <v>Raum/Gewichtsmaße</v>
      </c>
      <c r="AE3" s="150" t="str">
        <f>Profile!B37</f>
        <v xml:space="preserve">Dreisatz proportional </v>
      </c>
      <c r="AF3" s="542" t="str">
        <f>Profile!B38</f>
        <v>Dreisatz antiproportional</v>
      </c>
      <c r="AG3" s="150" t="str">
        <f>Profile!B40</f>
        <v>Grundvorstellungen</v>
      </c>
      <c r="AH3" s="542" t="str">
        <f>Profile!B41</f>
        <v xml:space="preserve">Prozentwert </v>
      </c>
      <c r="AI3" s="150" t="str">
        <f>Profile!B42</f>
        <v>Prozentsatz/ Grundwert</v>
      </c>
      <c r="AJ3" s="542" t="str">
        <f>Profile!B44</f>
        <v>Fläche + Umfang Rechteck</v>
      </c>
      <c r="AK3" s="150" t="str">
        <f>Profile!B45</f>
        <v>Fläche Dreieck</v>
      </c>
      <c r="AL3" s="542" t="str">
        <f>Profile!B46</f>
        <v xml:space="preserve">Volumen Quader </v>
      </c>
      <c r="AM3" s="150" t="str">
        <f>Profile!B47</f>
        <v>Fläche + Umfang Kreis</v>
      </c>
      <c r="AN3" s="542" t="str">
        <f>Profile!B48</f>
        <v>Volumen Zylinder</v>
      </c>
      <c r="AO3" s="150" t="str">
        <f>Profile!B50</f>
        <v>Koordinatensystem</v>
      </c>
      <c r="AP3" s="542" t="str">
        <f>Profile!B51</f>
        <v>räuml. Vorstellung</v>
      </c>
      <c r="AQ3" s="542" t="str">
        <f>Profile!B52</f>
        <v>Ansichten erkennen</v>
      </c>
      <c r="AR3" s="542" t="str">
        <f>Profile!B54</f>
        <v>Diagramme interpretieren</v>
      </c>
      <c r="AS3" s="52"/>
    </row>
    <row r="4" spans="1:46" s="3" customFormat="1" ht="28.5" customHeight="1" thickBot="1" x14ac:dyDescent="0.3">
      <c r="B4" s="50" t="s">
        <v>47</v>
      </c>
      <c r="C4" s="121" t="s">
        <v>24</v>
      </c>
      <c r="D4" s="546"/>
      <c r="E4" s="149">
        <f>Werte1!EV$3</f>
        <v>4</v>
      </c>
      <c r="F4" s="151">
        <f>Werte1!EW$3</f>
        <v>2</v>
      </c>
      <c r="G4" s="149">
        <f>Werte1!EX$3</f>
        <v>2</v>
      </c>
      <c r="H4" s="151">
        <f>Werte1!EY$3</f>
        <v>2</v>
      </c>
      <c r="I4" s="149">
        <f>Werte1!EZ$3</f>
        <v>2</v>
      </c>
      <c r="J4" s="149">
        <f>Werte1!FA$3</f>
        <v>10</v>
      </c>
      <c r="K4" s="151">
        <f>Werte1!FB$3</f>
        <v>6</v>
      </c>
      <c r="L4" s="149">
        <f>Werte1!FC$3</f>
        <v>3</v>
      </c>
      <c r="M4" s="151">
        <f>Werte1!FD$3</f>
        <v>3</v>
      </c>
      <c r="N4" s="149">
        <f>Werte1!FE$3</f>
        <v>3</v>
      </c>
      <c r="O4" s="151">
        <f>Werte1!FF$3</f>
        <v>1</v>
      </c>
      <c r="P4" s="149">
        <f>Werte1!FG$3</f>
        <v>2</v>
      </c>
      <c r="Q4" s="151">
        <f>Werte1!FH$3</f>
        <v>4</v>
      </c>
      <c r="R4" s="149">
        <f>Werte1!FI$3</f>
        <v>2</v>
      </c>
      <c r="S4" s="151">
        <f>Werte1!FJ$3</f>
        <v>5</v>
      </c>
      <c r="T4" s="149">
        <f>Werte1!FK$3</f>
        <v>2.5</v>
      </c>
      <c r="U4" s="151">
        <f>Werte1!FL$3</f>
        <v>1.5</v>
      </c>
      <c r="V4" s="149">
        <f>Werte1!FM$3</f>
        <v>2.5</v>
      </c>
      <c r="W4" s="151">
        <f>Werte1!FN$3</f>
        <v>3.5</v>
      </c>
      <c r="X4" s="149">
        <f>Werte1!FO$3</f>
        <v>2</v>
      </c>
      <c r="Y4" s="151">
        <f>Werte1!FP$3</f>
        <v>3.5</v>
      </c>
      <c r="Z4" s="149">
        <f>Werte1!FQ$3</f>
        <v>3.5</v>
      </c>
      <c r="AA4" s="151">
        <f>Werte1!FR$3</f>
        <v>3</v>
      </c>
      <c r="AB4" s="149">
        <f>Werte1!FS$3</f>
        <v>4</v>
      </c>
      <c r="AC4" s="151">
        <f>Werte1!FT$3</f>
        <v>2</v>
      </c>
      <c r="AD4" s="149">
        <f>Werte1!FU$3</f>
        <v>3</v>
      </c>
      <c r="AE4" s="151">
        <f>Werte1!FV$3</f>
        <v>4</v>
      </c>
      <c r="AF4" s="149">
        <f>Werte1!FW$3</f>
        <v>3</v>
      </c>
      <c r="AG4" s="151">
        <f>Werte1!FX$3</f>
        <v>3</v>
      </c>
      <c r="AH4" s="149">
        <f>Werte1!FY$3</f>
        <v>2</v>
      </c>
      <c r="AI4" s="151">
        <f>Werte1!FZ$3</f>
        <v>2</v>
      </c>
      <c r="AJ4" s="149">
        <f>Werte1!GA$3</f>
        <v>3</v>
      </c>
      <c r="AK4" s="151">
        <f>Werte1!GB$3</f>
        <v>1</v>
      </c>
      <c r="AL4" s="149">
        <f>Werte1!GC$3</f>
        <v>1</v>
      </c>
      <c r="AM4" s="151">
        <f>Werte1!GD$3</f>
        <v>2</v>
      </c>
      <c r="AN4" s="149">
        <f>Werte1!GE$3</f>
        <v>1</v>
      </c>
      <c r="AO4" s="151">
        <f>Werte1!GF$3</f>
        <v>4</v>
      </c>
      <c r="AP4" s="149">
        <f>Werte1!GG$3</f>
        <v>2</v>
      </c>
      <c r="AQ4" s="149">
        <f>Werte1!GH$3</f>
        <v>4</v>
      </c>
      <c r="AR4" s="149">
        <f>Werte1!GI$3</f>
        <v>8</v>
      </c>
      <c r="AS4" s="52"/>
    </row>
    <row r="5" spans="1:46" ht="15" x14ac:dyDescent="0.25">
      <c r="A5" s="21" t="s">
        <v>102</v>
      </c>
      <c r="B5" s="45">
        <f>Werte1!B4</f>
        <v>0</v>
      </c>
      <c r="C5" s="99">
        <f>'S1'!$E$103</f>
        <v>0</v>
      </c>
      <c r="D5" s="545" t="str">
        <f t="shared" ref="D5:D36" si="0">IF(C5&lt;($C$3-($C$3*$C$40)),"FB","")</f>
        <v>FB</v>
      </c>
      <c r="E5" s="339">
        <f>Werte1!EV4/$E$4</f>
        <v>0</v>
      </c>
      <c r="F5" s="339">
        <f>Werte1!EW4/$F$4</f>
        <v>0</v>
      </c>
      <c r="G5" s="146">
        <f>Werte1!EX4/$G$4</f>
        <v>0</v>
      </c>
      <c r="H5" s="146">
        <f>Werte1!EY4/$H$4</f>
        <v>0</v>
      </c>
      <c r="I5" s="146">
        <f>Werte1!EZ4/$I$4</f>
        <v>0</v>
      </c>
      <c r="J5" s="146">
        <f>Werte1!FA4/$J$4</f>
        <v>0</v>
      </c>
      <c r="K5" s="146">
        <f>Werte1!FB4/$K$4</f>
        <v>0</v>
      </c>
      <c r="L5" s="146">
        <f>Werte1!FC4/$L$4</f>
        <v>0</v>
      </c>
      <c r="M5" s="146">
        <f>Werte1!FD4/$M$4</f>
        <v>0</v>
      </c>
      <c r="N5" s="146">
        <f>Werte1!FE4/$N$4</f>
        <v>0</v>
      </c>
      <c r="O5" s="146">
        <f>Werte1!FF4/$O$4</f>
        <v>0</v>
      </c>
      <c r="P5" s="146">
        <f>Werte1!FG4/$P$4</f>
        <v>0</v>
      </c>
      <c r="Q5" s="146">
        <f>Werte1!FH4/$Q$4</f>
        <v>0</v>
      </c>
      <c r="R5" s="146">
        <f>Werte1!FI4/$R$4</f>
        <v>0</v>
      </c>
      <c r="S5" s="146">
        <f>Werte1!FJ4/$S$4</f>
        <v>0</v>
      </c>
      <c r="T5" s="146">
        <f>Werte1!FK4/$T$4</f>
        <v>0</v>
      </c>
      <c r="U5" s="146">
        <f>Werte1!FL4/$U$4</f>
        <v>0</v>
      </c>
      <c r="V5" s="146">
        <f>Werte1!FM4/$V$4</f>
        <v>0</v>
      </c>
      <c r="W5" s="146">
        <f>Werte1!FN4/$W$4</f>
        <v>0</v>
      </c>
      <c r="X5" s="146">
        <f>Werte1!FO4/$X$4</f>
        <v>0</v>
      </c>
      <c r="Y5" s="146">
        <f>Werte1!FP4/$Y$4</f>
        <v>0</v>
      </c>
      <c r="Z5" s="146">
        <f>Werte1!FQ4/$Z$4</f>
        <v>0</v>
      </c>
      <c r="AA5" s="146">
        <f>Werte1!FR4/$AA$4</f>
        <v>0</v>
      </c>
      <c r="AB5" s="146">
        <f>Werte1!FS4/$AB$4</f>
        <v>0</v>
      </c>
      <c r="AC5" s="146">
        <f>Werte1!FT4/$AC$4</f>
        <v>0</v>
      </c>
      <c r="AD5" s="146">
        <f>Werte1!FU4/$AD$4</f>
        <v>0</v>
      </c>
      <c r="AE5" s="146">
        <f>Werte1!FV4/$AE$4</f>
        <v>0</v>
      </c>
      <c r="AF5" s="146">
        <f>Werte1!FW4/$AF$4</f>
        <v>0</v>
      </c>
      <c r="AG5" s="146">
        <f>Werte1!FX4/$AG$4</f>
        <v>0</v>
      </c>
      <c r="AH5" s="146">
        <f>Werte1!FY4/$AH$4</f>
        <v>0</v>
      </c>
      <c r="AI5" s="146">
        <f>Werte1!FZ4/$AI$4</f>
        <v>0</v>
      </c>
      <c r="AJ5" s="146">
        <f>Werte1!GA4/$AJ$4</f>
        <v>0</v>
      </c>
      <c r="AK5" s="146">
        <f>Werte1!GB4/$AK$4</f>
        <v>0</v>
      </c>
      <c r="AL5" s="146">
        <f>Werte1!GC4/$AL$4</f>
        <v>0</v>
      </c>
      <c r="AM5" s="146">
        <f>Werte1!GD4/$AM$4</f>
        <v>0</v>
      </c>
      <c r="AN5" s="146">
        <f>Werte1!GE4/$AN$4</f>
        <v>0</v>
      </c>
      <c r="AO5" s="146">
        <f>Werte1!GF4/$AO$4</f>
        <v>0</v>
      </c>
      <c r="AP5" s="146">
        <f>Werte1!GG4/$AP$4</f>
        <v>0</v>
      </c>
      <c r="AQ5" s="146">
        <f>Werte1!GH4/$AQ$4</f>
        <v>0</v>
      </c>
      <c r="AR5" s="146">
        <f>Werte1!GI4/$AR$4</f>
        <v>0</v>
      </c>
      <c r="AS5" s="49" t="str">
        <f t="shared" ref="AS5:AS36" si="1">IF(B5=0,"S","")</f>
        <v>S</v>
      </c>
    </row>
    <row r="6" spans="1:46" ht="15" x14ac:dyDescent="0.25">
      <c r="A6" s="21" t="s">
        <v>103</v>
      </c>
      <c r="B6" s="45">
        <f>Werte1!B5</f>
        <v>0</v>
      </c>
      <c r="C6" s="99">
        <f>'S2'!$E$103</f>
        <v>0</v>
      </c>
      <c r="D6" s="54" t="str">
        <f t="shared" si="0"/>
        <v>FB</v>
      </c>
      <c r="E6" s="339">
        <f>Werte1!EV5/$E$4</f>
        <v>0</v>
      </c>
      <c r="F6" s="339">
        <f>Werte1!EW5/$F$4</f>
        <v>0</v>
      </c>
      <c r="G6" s="146">
        <f>Werte1!EX5/$G$4</f>
        <v>0</v>
      </c>
      <c r="H6" s="146">
        <f>Werte1!EY5/$H$4</f>
        <v>0</v>
      </c>
      <c r="I6" s="146">
        <f>Werte1!EZ5/$I$4</f>
        <v>0</v>
      </c>
      <c r="J6" s="146">
        <f>Werte1!FA5/$J$4</f>
        <v>0</v>
      </c>
      <c r="K6" s="146">
        <f>Werte1!FB5/$K$4</f>
        <v>0</v>
      </c>
      <c r="L6" s="146">
        <f>Werte1!FC5/$L$4</f>
        <v>0</v>
      </c>
      <c r="M6" s="146">
        <f>Werte1!FD5/$M$4</f>
        <v>0</v>
      </c>
      <c r="N6" s="146">
        <f>Werte1!FE5/$N$4</f>
        <v>0</v>
      </c>
      <c r="O6" s="146">
        <f>Werte1!FF5/$O$4</f>
        <v>0</v>
      </c>
      <c r="P6" s="146">
        <f>Werte1!FG5/$P$4</f>
        <v>0</v>
      </c>
      <c r="Q6" s="146">
        <f>Werte1!FH5/$Q$4</f>
        <v>0</v>
      </c>
      <c r="R6" s="146">
        <f>Werte1!FI5/$R$4</f>
        <v>0</v>
      </c>
      <c r="S6" s="146">
        <f>Werte1!FJ5/$S$4</f>
        <v>0</v>
      </c>
      <c r="T6" s="146">
        <f>Werte1!FK5/$T$4</f>
        <v>0</v>
      </c>
      <c r="U6" s="146">
        <f>Werte1!FL5/$U$4</f>
        <v>0</v>
      </c>
      <c r="V6" s="146">
        <f>Werte1!FM5/$V$4</f>
        <v>0</v>
      </c>
      <c r="W6" s="146">
        <f>Werte1!FN5/$W$4</f>
        <v>0</v>
      </c>
      <c r="X6" s="146">
        <f>Werte1!FO5/$X$4</f>
        <v>0</v>
      </c>
      <c r="Y6" s="146">
        <f>Werte1!FP5/$Y$4</f>
        <v>0</v>
      </c>
      <c r="Z6" s="146">
        <f>Werte1!FQ5/$Z$4</f>
        <v>0</v>
      </c>
      <c r="AA6" s="146">
        <f>Werte1!FR5/$AA$4</f>
        <v>0</v>
      </c>
      <c r="AB6" s="146">
        <f>Werte1!FS5/$AB$4</f>
        <v>0</v>
      </c>
      <c r="AC6" s="146">
        <f>Werte1!FT5/$AC$4</f>
        <v>0</v>
      </c>
      <c r="AD6" s="146">
        <f>Werte1!FU5/$AD$4</f>
        <v>0</v>
      </c>
      <c r="AE6" s="146">
        <f>Werte1!FV5/$AE$4</f>
        <v>0</v>
      </c>
      <c r="AF6" s="146">
        <f>Werte1!FW5/$AF$4</f>
        <v>0</v>
      </c>
      <c r="AG6" s="146">
        <f>Werte1!FX5/$AG$4</f>
        <v>0</v>
      </c>
      <c r="AH6" s="146">
        <f>Werte1!FY5/$AH$4</f>
        <v>0</v>
      </c>
      <c r="AI6" s="146">
        <f>Werte1!FZ5/$AI$4</f>
        <v>0</v>
      </c>
      <c r="AJ6" s="146">
        <f>Werte1!GA5/$AJ$4</f>
        <v>0</v>
      </c>
      <c r="AK6" s="146">
        <f>Werte1!GB5/$AK$4</f>
        <v>0</v>
      </c>
      <c r="AL6" s="146">
        <f>Werte1!GC5/$AL$4</f>
        <v>0</v>
      </c>
      <c r="AM6" s="146">
        <f>Werte1!GD5/$AM$4</f>
        <v>0</v>
      </c>
      <c r="AN6" s="146">
        <f>Werte1!GE5/$AN$4</f>
        <v>0</v>
      </c>
      <c r="AO6" s="146">
        <f>Werte1!GF5/$AO$4</f>
        <v>0</v>
      </c>
      <c r="AP6" s="146">
        <f>Werte1!GG5/$AP$4</f>
        <v>0</v>
      </c>
      <c r="AQ6" s="146">
        <f>Werte1!GH5/$AQ$4</f>
        <v>0</v>
      </c>
      <c r="AR6" s="146">
        <f>Werte1!GI5/$AR$4</f>
        <v>0</v>
      </c>
      <c r="AS6" s="49" t="str">
        <f t="shared" si="1"/>
        <v>S</v>
      </c>
      <c r="AT6" s="22"/>
    </row>
    <row r="7" spans="1:46" ht="15" x14ac:dyDescent="0.25">
      <c r="A7" s="21" t="s">
        <v>104</v>
      </c>
      <c r="B7" s="45">
        <f>Werte1!B6</f>
        <v>0</v>
      </c>
      <c r="C7" s="99">
        <f>'S3'!$E$103</f>
        <v>0</v>
      </c>
      <c r="D7" s="54" t="str">
        <f t="shared" si="0"/>
        <v>FB</v>
      </c>
      <c r="E7" s="339">
        <f>Werte1!EV6/$E$4</f>
        <v>0</v>
      </c>
      <c r="F7" s="339">
        <f>Werte1!EW6/$F$4</f>
        <v>0</v>
      </c>
      <c r="G7" s="146">
        <f>Werte1!EX6/$G$4</f>
        <v>0</v>
      </c>
      <c r="H7" s="146">
        <f>Werte1!EY6/$H$4</f>
        <v>0</v>
      </c>
      <c r="I7" s="146">
        <f>Werte1!EZ6/$I$4</f>
        <v>0</v>
      </c>
      <c r="J7" s="146">
        <f>Werte1!FA6/$J$4</f>
        <v>0</v>
      </c>
      <c r="K7" s="146">
        <f>Werte1!FB6/$K$4</f>
        <v>0</v>
      </c>
      <c r="L7" s="146">
        <f>Werte1!FC6/$L$4</f>
        <v>0</v>
      </c>
      <c r="M7" s="146">
        <f>Werte1!FD6/$M$4</f>
        <v>0</v>
      </c>
      <c r="N7" s="146">
        <f>Werte1!FE6/$N$4</f>
        <v>0</v>
      </c>
      <c r="O7" s="146">
        <f>Werte1!FF6/$O$4</f>
        <v>0</v>
      </c>
      <c r="P7" s="146">
        <f>Werte1!FG6/$P$4</f>
        <v>0</v>
      </c>
      <c r="Q7" s="146">
        <f>Werte1!FH6/$Q$4</f>
        <v>0</v>
      </c>
      <c r="R7" s="146">
        <f>Werte1!FI6/$R$4</f>
        <v>0</v>
      </c>
      <c r="S7" s="146">
        <f>Werte1!FJ6/$S$4</f>
        <v>0</v>
      </c>
      <c r="T7" s="146">
        <f>Werte1!FK6/$T$4</f>
        <v>0</v>
      </c>
      <c r="U7" s="146">
        <f>Werte1!FL6/$U$4</f>
        <v>0</v>
      </c>
      <c r="V7" s="146">
        <f>Werte1!FM6/$V$4</f>
        <v>0</v>
      </c>
      <c r="W7" s="146">
        <f>Werte1!FN6/$W$4</f>
        <v>0</v>
      </c>
      <c r="X7" s="146">
        <f>Werte1!FO6/$X$4</f>
        <v>0</v>
      </c>
      <c r="Y7" s="146">
        <f>Werte1!FP6/$Y$4</f>
        <v>0</v>
      </c>
      <c r="Z7" s="146">
        <f>Werte1!FQ6/$Z$4</f>
        <v>0</v>
      </c>
      <c r="AA7" s="146">
        <f>Werte1!FR6/$AA$4</f>
        <v>0</v>
      </c>
      <c r="AB7" s="146">
        <f>Werte1!FS6/$AB$4</f>
        <v>0</v>
      </c>
      <c r="AC7" s="146">
        <f>Werte1!FT6/$AC$4</f>
        <v>0</v>
      </c>
      <c r="AD7" s="146">
        <f>Werte1!FU6/$AD$4</f>
        <v>0</v>
      </c>
      <c r="AE7" s="146">
        <f>Werte1!FV6/$AE$4</f>
        <v>0</v>
      </c>
      <c r="AF7" s="146">
        <f>Werte1!FW6/$AF$4</f>
        <v>0</v>
      </c>
      <c r="AG7" s="146">
        <f>Werte1!FX6/$AG$4</f>
        <v>0</v>
      </c>
      <c r="AH7" s="146">
        <f>Werte1!FY6/$AH$4</f>
        <v>0</v>
      </c>
      <c r="AI7" s="146">
        <f>Werte1!FZ6/$AI$4</f>
        <v>0</v>
      </c>
      <c r="AJ7" s="146">
        <f>Werte1!GA6/$AJ$4</f>
        <v>0</v>
      </c>
      <c r="AK7" s="146">
        <f>Werte1!GB6/$AK$4</f>
        <v>0</v>
      </c>
      <c r="AL7" s="146">
        <f>Werte1!GC6/$AL$4</f>
        <v>0</v>
      </c>
      <c r="AM7" s="146">
        <f>Werte1!GD6/$AM$4</f>
        <v>0</v>
      </c>
      <c r="AN7" s="146">
        <f>Werte1!GE6/$AN$4</f>
        <v>0</v>
      </c>
      <c r="AO7" s="146">
        <f>Werte1!GF6/$AO$4</f>
        <v>0</v>
      </c>
      <c r="AP7" s="146">
        <f>Werte1!GG6/$AP$4</f>
        <v>0</v>
      </c>
      <c r="AQ7" s="146">
        <f>Werte1!GH6/$AQ$4</f>
        <v>0</v>
      </c>
      <c r="AR7" s="146">
        <f>Werte1!GI6/$AR$4</f>
        <v>0</v>
      </c>
      <c r="AS7" s="49" t="str">
        <f t="shared" si="1"/>
        <v>S</v>
      </c>
    </row>
    <row r="8" spans="1:46" ht="15" x14ac:dyDescent="0.25">
      <c r="A8" s="21" t="s">
        <v>105</v>
      </c>
      <c r="B8" s="45">
        <f>Werte1!B7</f>
        <v>0</v>
      </c>
      <c r="C8" s="99">
        <f>'S4'!$E$103</f>
        <v>0</v>
      </c>
      <c r="D8" s="54" t="str">
        <f t="shared" si="0"/>
        <v>FB</v>
      </c>
      <c r="E8" s="339">
        <f>Werte1!EV7/$E$4</f>
        <v>0</v>
      </c>
      <c r="F8" s="339">
        <f>Werte1!EW7/$F$4</f>
        <v>0</v>
      </c>
      <c r="G8" s="146">
        <f>Werte1!EX7/$G$4</f>
        <v>0</v>
      </c>
      <c r="H8" s="146">
        <f>Werte1!EY7/$H$4</f>
        <v>0</v>
      </c>
      <c r="I8" s="146">
        <f>Werte1!EZ7/$I$4</f>
        <v>0</v>
      </c>
      <c r="J8" s="146">
        <f>Werte1!FA7/$J$4</f>
        <v>0</v>
      </c>
      <c r="K8" s="146">
        <f>Werte1!FB7/$K$4</f>
        <v>0</v>
      </c>
      <c r="L8" s="146">
        <f>Werte1!FC7/$L$4</f>
        <v>0</v>
      </c>
      <c r="M8" s="146">
        <f>Werte1!FD7/$M$4</f>
        <v>0</v>
      </c>
      <c r="N8" s="146">
        <f>Werte1!FE7/$N$4</f>
        <v>0</v>
      </c>
      <c r="O8" s="146">
        <f>Werte1!FF7/$O$4</f>
        <v>0</v>
      </c>
      <c r="P8" s="146">
        <f>Werte1!FG7/$P$4</f>
        <v>0</v>
      </c>
      <c r="Q8" s="146">
        <f>Werte1!FH7/$Q$4</f>
        <v>0</v>
      </c>
      <c r="R8" s="146">
        <f>Werte1!FI7/$R$4</f>
        <v>0</v>
      </c>
      <c r="S8" s="146">
        <f>Werte1!FJ7/$S$4</f>
        <v>0</v>
      </c>
      <c r="T8" s="146">
        <f>Werte1!FK7/$T$4</f>
        <v>0</v>
      </c>
      <c r="U8" s="146">
        <f>Werte1!FL7/$U$4</f>
        <v>0</v>
      </c>
      <c r="V8" s="146">
        <f>Werte1!FM7/$V$4</f>
        <v>0</v>
      </c>
      <c r="W8" s="146">
        <f>Werte1!FN7/$W$4</f>
        <v>0</v>
      </c>
      <c r="X8" s="146">
        <f>Werte1!FO7/$X$4</f>
        <v>0</v>
      </c>
      <c r="Y8" s="146">
        <f>Werte1!FP7/$Y$4</f>
        <v>0</v>
      </c>
      <c r="Z8" s="146">
        <f>Werte1!FQ7/$Z$4</f>
        <v>0</v>
      </c>
      <c r="AA8" s="146">
        <f>Werte1!FR7/$AA$4</f>
        <v>0</v>
      </c>
      <c r="AB8" s="146">
        <f>Werte1!FS7/$AB$4</f>
        <v>0</v>
      </c>
      <c r="AC8" s="146">
        <f>Werte1!FT7/$AC$4</f>
        <v>0</v>
      </c>
      <c r="AD8" s="146">
        <f>Werte1!FU7/$AD$4</f>
        <v>0</v>
      </c>
      <c r="AE8" s="146">
        <f>Werte1!FV7/$AE$4</f>
        <v>0</v>
      </c>
      <c r="AF8" s="146">
        <f>Werte1!FW7/$AF$4</f>
        <v>0</v>
      </c>
      <c r="AG8" s="146">
        <f>Werte1!FX7/$AG$4</f>
        <v>0</v>
      </c>
      <c r="AH8" s="146">
        <f>Werte1!FY7/$AH$4</f>
        <v>0</v>
      </c>
      <c r="AI8" s="146">
        <f>Werte1!FZ7/$AI$4</f>
        <v>0</v>
      </c>
      <c r="AJ8" s="146">
        <f>Werte1!GA7/$AJ$4</f>
        <v>0</v>
      </c>
      <c r="AK8" s="146">
        <f>Werte1!GB7/$AK$4</f>
        <v>0</v>
      </c>
      <c r="AL8" s="146">
        <f>Werte1!GC7/$AL$4</f>
        <v>0</v>
      </c>
      <c r="AM8" s="146">
        <f>Werte1!GD7/$AM$4</f>
        <v>0</v>
      </c>
      <c r="AN8" s="146">
        <f>Werte1!GE7/$AN$4</f>
        <v>0</v>
      </c>
      <c r="AO8" s="146">
        <f>Werte1!GF7/$AO$4</f>
        <v>0</v>
      </c>
      <c r="AP8" s="146">
        <f>Werte1!GG7/$AP$4</f>
        <v>0</v>
      </c>
      <c r="AQ8" s="146">
        <f>Werte1!GH7/$AQ$4</f>
        <v>0</v>
      </c>
      <c r="AR8" s="146">
        <f>Werte1!GI7/$AR$4</f>
        <v>0</v>
      </c>
      <c r="AS8" s="49" t="str">
        <f t="shared" si="1"/>
        <v>S</v>
      </c>
    </row>
    <row r="9" spans="1:46" ht="15" x14ac:dyDescent="0.25">
      <c r="A9" s="21" t="s">
        <v>106</v>
      </c>
      <c r="B9" s="45">
        <f>Werte1!B8</f>
        <v>0</v>
      </c>
      <c r="C9" s="99">
        <f>'S5'!$E$103</f>
        <v>0</v>
      </c>
      <c r="D9" s="54" t="str">
        <f t="shared" si="0"/>
        <v>FB</v>
      </c>
      <c r="E9" s="339">
        <f>Werte1!EV8/$E$4</f>
        <v>0</v>
      </c>
      <c r="F9" s="339">
        <f>Werte1!EW8/$F$4</f>
        <v>0</v>
      </c>
      <c r="G9" s="146">
        <f>Werte1!EX8/$G$4</f>
        <v>0</v>
      </c>
      <c r="H9" s="146">
        <f>Werte1!EY8/$H$4</f>
        <v>0</v>
      </c>
      <c r="I9" s="146">
        <f>Werte1!EZ8/$I$4</f>
        <v>0</v>
      </c>
      <c r="J9" s="146">
        <f>Werte1!FA8/$J$4</f>
        <v>0</v>
      </c>
      <c r="K9" s="146">
        <f>Werte1!FB8/$K$4</f>
        <v>0</v>
      </c>
      <c r="L9" s="146">
        <f>Werte1!FC8/$L$4</f>
        <v>0</v>
      </c>
      <c r="M9" s="146">
        <f>Werte1!FD8/$M$4</f>
        <v>0</v>
      </c>
      <c r="N9" s="146">
        <f>Werte1!FE8/$N$4</f>
        <v>0</v>
      </c>
      <c r="O9" s="146">
        <f>Werte1!FF8/$O$4</f>
        <v>0</v>
      </c>
      <c r="P9" s="146">
        <f>Werte1!FG8/$P$4</f>
        <v>0</v>
      </c>
      <c r="Q9" s="146">
        <f>Werte1!FH8/$Q$4</f>
        <v>0</v>
      </c>
      <c r="R9" s="146">
        <f>Werte1!FI8/$R$4</f>
        <v>0</v>
      </c>
      <c r="S9" s="146">
        <f>Werte1!FJ8/$S$4</f>
        <v>0</v>
      </c>
      <c r="T9" s="146">
        <f>Werte1!FK8/$T$4</f>
        <v>0</v>
      </c>
      <c r="U9" s="146">
        <f>Werte1!FL8/$U$4</f>
        <v>0</v>
      </c>
      <c r="V9" s="146">
        <f>Werte1!FM8/$V$4</f>
        <v>0</v>
      </c>
      <c r="W9" s="146">
        <f>Werte1!FN8/$W$4</f>
        <v>0</v>
      </c>
      <c r="X9" s="146">
        <f>Werte1!FO8/$X$4</f>
        <v>0</v>
      </c>
      <c r="Y9" s="146">
        <f>Werte1!FP8/$Y$4</f>
        <v>0</v>
      </c>
      <c r="Z9" s="146">
        <f>Werte1!FQ8/$Z$4</f>
        <v>0</v>
      </c>
      <c r="AA9" s="146">
        <f>Werte1!FR8/$AA$4</f>
        <v>0</v>
      </c>
      <c r="AB9" s="146">
        <f>Werte1!FS8/$AB$4</f>
        <v>0</v>
      </c>
      <c r="AC9" s="146">
        <f>Werte1!FT8/$AC$4</f>
        <v>0</v>
      </c>
      <c r="AD9" s="146">
        <f>Werte1!FU8/$AD$4</f>
        <v>0</v>
      </c>
      <c r="AE9" s="146">
        <f>Werte1!FV8/$AE$4</f>
        <v>0</v>
      </c>
      <c r="AF9" s="146">
        <f>Werte1!FW8/$AF$4</f>
        <v>0</v>
      </c>
      <c r="AG9" s="146">
        <f>Werte1!FX8/$AG$4</f>
        <v>0</v>
      </c>
      <c r="AH9" s="146">
        <f>Werte1!FY8/$AH$4</f>
        <v>0</v>
      </c>
      <c r="AI9" s="146">
        <f>Werte1!FZ8/$AI$4</f>
        <v>0</v>
      </c>
      <c r="AJ9" s="146">
        <f>Werte1!GA8/$AJ$4</f>
        <v>0</v>
      </c>
      <c r="AK9" s="146">
        <f>Werte1!GB8/$AK$4</f>
        <v>0</v>
      </c>
      <c r="AL9" s="146">
        <f>Werte1!GC8/$AL$4</f>
        <v>0</v>
      </c>
      <c r="AM9" s="146">
        <f>Werte1!GD8/$AM$4</f>
        <v>0</v>
      </c>
      <c r="AN9" s="146">
        <f>Werte1!GE8/$AN$4</f>
        <v>0</v>
      </c>
      <c r="AO9" s="146">
        <f>Werte1!GF8/$AO$4</f>
        <v>0</v>
      </c>
      <c r="AP9" s="146">
        <f>Werte1!GG8/$AP$4</f>
        <v>0</v>
      </c>
      <c r="AQ9" s="146">
        <f>Werte1!GH8/$AQ$4</f>
        <v>0</v>
      </c>
      <c r="AR9" s="146">
        <f>Werte1!GI8/$AR$4</f>
        <v>0</v>
      </c>
      <c r="AS9" s="49" t="str">
        <f t="shared" si="1"/>
        <v>S</v>
      </c>
    </row>
    <row r="10" spans="1:46" ht="15" x14ac:dyDescent="0.25">
      <c r="A10" s="21" t="s">
        <v>107</v>
      </c>
      <c r="B10" s="45">
        <f>Werte1!B9</f>
        <v>0</v>
      </c>
      <c r="C10" s="99">
        <f>'S6'!$E$103</f>
        <v>0</v>
      </c>
      <c r="D10" s="54" t="str">
        <f t="shared" si="0"/>
        <v>FB</v>
      </c>
      <c r="E10" s="339">
        <f>Werte1!EV9/$E$4</f>
        <v>0</v>
      </c>
      <c r="F10" s="339">
        <f>Werte1!EW9/$F$4</f>
        <v>0</v>
      </c>
      <c r="G10" s="146">
        <f>Werte1!EX9/$G$4</f>
        <v>0</v>
      </c>
      <c r="H10" s="146">
        <f>Werte1!EY9/$H$4</f>
        <v>0</v>
      </c>
      <c r="I10" s="146">
        <f>Werte1!EZ9/$I$4</f>
        <v>0</v>
      </c>
      <c r="J10" s="146">
        <f>Werte1!FA9/$J$4</f>
        <v>0</v>
      </c>
      <c r="K10" s="146">
        <f>Werte1!FB9/$K$4</f>
        <v>0</v>
      </c>
      <c r="L10" s="146">
        <f>Werte1!FC9/$L$4</f>
        <v>0</v>
      </c>
      <c r="M10" s="146">
        <f>Werte1!FD9/$M$4</f>
        <v>0</v>
      </c>
      <c r="N10" s="146">
        <f>Werte1!FE9/$N$4</f>
        <v>0</v>
      </c>
      <c r="O10" s="146">
        <f>Werte1!FF9/$O$4</f>
        <v>0</v>
      </c>
      <c r="P10" s="146">
        <f>Werte1!FG9/$P$4</f>
        <v>0</v>
      </c>
      <c r="Q10" s="146">
        <f>Werte1!FH9/$Q$4</f>
        <v>0</v>
      </c>
      <c r="R10" s="146">
        <f>Werte1!FI9/$R$4</f>
        <v>0</v>
      </c>
      <c r="S10" s="146">
        <f>Werte1!FJ9/$S$4</f>
        <v>0</v>
      </c>
      <c r="T10" s="146">
        <f>Werte1!FK9/$T$4</f>
        <v>0</v>
      </c>
      <c r="U10" s="146">
        <f>Werte1!FL9/$U$4</f>
        <v>0</v>
      </c>
      <c r="V10" s="146">
        <f>Werte1!FM9/$V$4</f>
        <v>0</v>
      </c>
      <c r="W10" s="146">
        <f>Werte1!FN9/$W$4</f>
        <v>0</v>
      </c>
      <c r="X10" s="146">
        <f>Werte1!FO9/$X$4</f>
        <v>0</v>
      </c>
      <c r="Y10" s="146">
        <f>Werte1!FP9/$Y$4</f>
        <v>0</v>
      </c>
      <c r="Z10" s="146">
        <f>Werte1!FQ9/$Z$4</f>
        <v>0</v>
      </c>
      <c r="AA10" s="146">
        <f>Werte1!FR9/$AA$4</f>
        <v>0</v>
      </c>
      <c r="AB10" s="146">
        <f>Werte1!FS9/$AB$4</f>
        <v>0</v>
      </c>
      <c r="AC10" s="146">
        <f>Werte1!FT9/$AC$4</f>
        <v>0</v>
      </c>
      <c r="AD10" s="146">
        <f>Werte1!FU9/$AD$4</f>
        <v>0</v>
      </c>
      <c r="AE10" s="146">
        <f>Werte1!FV9/$AE$4</f>
        <v>0</v>
      </c>
      <c r="AF10" s="146">
        <f>Werte1!FW9/$AF$4</f>
        <v>0</v>
      </c>
      <c r="AG10" s="146">
        <f>Werte1!FX9/$AG$4</f>
        <v>0</v>
      </c>
      <c r="AH10" s="146">
        <f>Werte1!FY9/$AH$4</f>
        <v>0</v>
      </c>
      <c r="AI10" s="146">
        <f>Werte1!FZ9/$AI$4</f>
        <v>0</v>
      </c>
      <c r="AJ10" s="146">
        <f>Werte1!GA9/$AJ$4</f>
        <v>0</v>
      </c>
      <c r="AK10" s="146">
        <f>Werte1!GB9/$AK$4</f>
        <v>0</v>
      </c>
      <c r="AL10" s="146">
        <f>Werte1!GC9/$AL$4</f>
        <v>0</v>
      </c>
      <c r="AM10" s="146">
        <f>Werte1!GD9/$AM$4</f>
        <v>0</v>
      </c>
      <c r="AN10" s="146">
        <f>Werte1!GE9/$AN$4</f>
        <v>0</v>
      </c>
      <c r="AO10" s="146">
        <f>Werte1!GF9/$AO$4</f>
        <v>0</v>
      </c>
      <c r="AP10" s="146">
        <f>Werte1!GG9/$AP$4</f>
        <v>0</v>
      </c>
      <c r="AQ10" s="146">
        <f>Werte1!GH9/$AQ$4</f>
        <v>0</v>
      </c>
      <c r="AR10" s="146">
        <f>Werte1!GI9/$AR$4</f>
        <v>0</v>
      </c>
      <c r="AS10" s="49" t="str">
        <f t="shared" si="1"/>
        <v>S</v>
      </c>
    </row>
    <row r="11" spans="1:46" ht="15" x14ac:dyDescent="0.25">
      <c r="A11" s="21" t="s">
        <v>108</v>
      </c>
      <c r="B11" s="45">
        <f>Werte1!B10</f>
        <v>0</v>
      </c>
      <c r="C11" s="99">
        <f>'S7'!$E$103</f>
        <v>0</v>
      </c>
      <c r="D11" s="54" t="str">
        <f t="shared" si="0"/>
        <v>FB</v>
      </c>
      <c r="E11" s="339">
        <f>Werte1!EV10/$E$4</f>
        <v>0</v>
      </c>
      <c r="F11" s="339">
        <f>Werte1!EW10/$F$4</f>
        <v>0</v>
      </c>
      <c r="G11" s="146">
        <f>Werte1!EX10/$G$4</f>
        <v>0</v>
      </c>
      <c r="H11" s="146">
        <f>Werte1!EY10/$H$4</f>
        <v>0</v>
      </c>
      <c r="I11" s="146">
        <f>Werte1!EZ10/$I$4</f>
        <v>0</v>
      </c>
      <c r="J11" s="146">
        <f>Werte1!FA10/$J$4</f>
        <v>0</v>
      </c>
      <c r="K11" s="146">
        <f>Werte1!FB10/$K$4</f>
        <v>0</v>
      </c>
      <c r="L11" s="146">
        <f>Werte1!FC10/$L$4</f>
        <v>0</v>
      </c>
      <c r="M11" s="146">
        <f>Werte1!FD10/$M$4</f>
        <v>0</v>
      </c>
      <c r="N11" s="146">
        <f>Werte1!FE10/$N$4</f>
        <v>0</v>
      </c>
      <c r="O11" s="146">
        <f>Werte1!FF10/$O$4</f>
        <v>0</v>
      </c>
      <c r="P11" s="146">
        <f>Werte1!FG10/$P$4</f>
        <v>0</v>
      </c>
      <c r="Q11" s="146">
        <f>Werte1!FH10/$Q$4</f>
        <v>0</v>
      </c>
      <c r="R11" s="146">
        <f>Werte1!FI10/$R$4</f>
        <v>0</v>
      </c>
      <c r="S11" s="146">
        <f>Werte1!FJ10/$S$4</f>
        <v>0</v>
      </c>
      <c r="T11" s="146">
        <f>Werte1!FK10/$T$4</f>
        <v>0</v>
      </c>
      <c r="U11" s="146">
        <f>Werte1!FL10/$U$4</f>
        <v>0</v>
      </c>
      <c r="V11" s="146">
        <f>Werte1!FM10/$V$4</f>
        <v>0</v>
      </c>
      <c r="W11" s="146">
        <f>Werte1!FN10/$W$4</f>
        <v>0</v>
      </c>
      <c r="X11" s="146">
        <f>Werte1!FO10/$X$4</f>
        <v>0</v>
      </c>
      <c r="Y11" s="146">
        <f>Werte1!FP10/$Y$4</f>
        <v>0</v>
      </c>
      <c r="Z11" s="146">
        <f>Werte1!FQ10/$Z$4</f>
        <v>0</v>
      </c>
      <c r="AA11" s="146">
        <f>Werte1!FR10/$AA$4</f>
        <v>0</v>
      </c>
      <c r="AB11" s="146">
        <f>Werte1!FS10/$AB$4</f>
        <v>0</v>
      </c>
      <c r="AC11" s="146">
        <f>Werte1!FT10/$AC$4</f>
        <v>0</v>
      </c>
      <c r="AD11" s="146">
        <f>Werte1!FU10/$AD$4</f>
        <v>0</v>
      </c>
      <c r="AE11" s="146">
        <f>Werte1!FV10/$AE$4</f>
        <v>0</v>
      </c>
      <c r="AF11" s="146">
        <f>Werte1!FW10/$AF$4</f>
        <v>0</v>
      </c>
      <c r="AG11" s="146">
        <f>Werte1!FX10/$AG$4</f>
        <v>0</v>
      </c>
      <c r="AH11" s="146">
        <f>Werte1!FY10/$AH$4</f>
        <v>0</v>
      </c>
      <c r="AI11" s="146">
        <f>Werte1!FZ10/$AI$4</f>
        <v>0</v>
      </c>
      <c r="AJ11" s="146">
        <f>Werte1!GA10/$AJ$4</f>
        <v>0</v>
      </c>
      <c r="AK11" s="146">
        <f>Werte1!GB10/$AK$4</f>
        <v>0</v>
      </c>
      <c r="AL11" s="146">
        <f>Werte1!GC10/$AL$4</f>
        <v>0</v>
      </c>
      <c r="AM11" s="146">
        <f>Werte1!GD10/$AM$4</f>
        <v>0</v>
      </c>
      <c r="AN11" s="146">
        <f>Werte1!GE10/$AN$4</f>
        <v>0</v>
      </c>
      <c r="AO11" s="146">
        <f>Werte1!GF10/$AO$4</f>
        <v>0</v>
      </c>
      <c r="AP11" s="146">
        <f>Werte1!GG10/$AP$4</f>
        <v>0</v>
      </c>
      <c r="AQ11" s="146">
        <f>Werte1!GH10/$AQ$4</f>
        <v>0</v>
      </c>
      <c r="AR11" s="146">
        <f>Werte1!GI10/$AR$4</f>
        <v>0</v>
      </c>
      <c r="AS11" s="49" t="str">
        <f t="shared" si="1"/>
        <v>S</v>
      </c>
    </row>
    <row r="12" spans="1:46" ht="15" x14ac:dyDescent="0.25">
      <c r="A12" s="21" t="s">
        <v>109</v>
      </c>
      <c r="B12" s="45">
        <f>Werte1!B11</f>
        <v>0</v>
      </c>
      <c r="C12" s="99">
        <f>'S8'!$E$103</f>
        <v>0</v>
      </c>
      <c r="D12" s="54" t="str">
        <f t="shared" si="0"/>
        <v>FB</v>
      </c>
      <c r="E12" s="339">
        <f>Werte1!EV11/$E$4</f>
        <v>0</v>
      </c>
      <c r="F12" s="339">
        <f>Werte1!EW11/$F$4</f>
        <v>0</v>
      </c>
      <c r="G12" s="146">
        <f>Werte1!EX11/$G$4</f>
        <v>0</v>
      </c>
      <c r="H12" s="146">
        <f>Werte1!EY11/$H$4</f>
        <v>0</v>
      </c>
      <c r="I12" s="146">
        <f>Werte1!EZ11/$I$4</f>
        <v>0</v>
      </c>
      <c r="J12" s="146">
        <f>Werte1!FA11/$J$4</f>
        <v>0</v>
      </c>
      <c r="K12" s="146">
        <f>Werte1!FB11/$K$4</f>
        <v>0</v>
      </c>
      <c r="L12" s="146">
        <f>Werte1!FC11/$L$4</f>
        <v>0</v>
      </c>
      <c r="M12" s="146">
        <f>Werte1!FD11/$M$4</f>
        <v>0</v>
      </c>
      <c r="N12" s="146">
        <f>Werte1!FE11/$N$4</f>
        <v>0</v>
      </c>
      <c r="O12" s="146">
        <f>Werte1!FF11/$O$4</f>
        <v>0</v>
      </c>
      <c r="P12" s="146">
        <f>Werte1!FG11/$P$4</f>
        <v>0</v>
      </c>
      <c r="Q12" s="146">
        <f>Werte1!FH11/$Q$4</f>
        <v>0</v>
      </c>
      <c r="R12" s="146">
        <f>Werte1!FI11/$R$4</f>
        <v>0</v>
      </c>
      <c r="S12" s="146">
        <f>Werte1!FJ11/$S$4</f>
        <v>0</v>
      </c>
      <c r="T12" s="146">
        <f>Werte1!FK11/$T$4</f>
        <v>0</v>
      </c>
      <c r="U12" s="146">
        <f>Werte1!FL11/$U$4</f>
        <v>0</v>
      </c>
      <c r="V12" s="146">
        <f>Werte1!FM11/$V$4</f>
        <v>0</v>
      </c>
      <c r="W12" s="146">
        <f>Werte1!FN11/$W$4</f>
        <v>0</v>
      </c>
      <c r="X12" s="146">
        <f>Werte1!FO11/$X$4</f>
        <v>0</v>
      </c>
      <c r="Y12" s="146">
        <f>Werte1!FP11/$Y$4</f>
        <v>0</v>
      </c>
      <c r="Z12" s="146">
        <f>Werte1!FQ11/$Z$4</f>
        <v>0</v>
      </c>
      <c r="AA12" s="146">
        <f>Werte1!FR11/$AA$4</f>
        <v>0</v>
      </c>
      <c r="AB12" s="146">
        <f>Werte1!FS11/$AB$4</f>
        <v>0</v>
      </c>
      <c r="AC12" s="146">
        <f>Werte1!FT11/$AC$4</f>
        <v>0</v>
      </c>
      <c r="AD12" s="146">
        <f>Werte1!FU11/$AD$4</f>
        <v>0</v>
      </c>
      <c r="AE12" s="146">
        <f>Werte1!FV11/$AE$4</f>
        <v>0</v>
      </c>
      <c r="AF12" s="146">
        <f>Werte1!FW11/$AF$4</f>
        <v>0</v>
      </c>
      <c r="AG12" s="146">
        <f>Werte1!FX11/$AG$4</f>
        <v>0</v>
      </c>
      <c r="AH12" s="146">
        <f>Werte1!FY11/$AH$4</f>
        <v>0</v>
      </c>
      <c r="AI12" s="146">
        <f>Werte1!FZ11/$AI$4</f>
        <v>0</v>
      </c>
      <c r="AJ12" s="146">
        <f>Werte1!GA11/$AJ$4</f>
        <v>0</v>
      </c>
      <c r="AK12" s="146">
        <f>Werte1!GB11/$AK$4</f>
        <v>0</v>
      </c>
      <c r="AL12" s="146">
        <f>Werte1!GC11/$AL$4</f>
        <v>0</v>
      </c>
      <c r="AM12" s="146">
        <f>Werte1!GD11/$AM$4</f>
        <v>0</v>
      </c>
      <c r="AN12" s="146">
        <f>Werte1!GE11/$AN$4</f>
        <v>0</v>
      </c>
      <c r="AO12" s="146">
        <f>Werte1!GF11/$AO$4</f>
        <v>0</v>
      </c>
      <c r="AP12" s="146">
        <f>Werte1!GG11/$AP$4</f>
        <v>0</v>
      </c>
      <c r="AQ12" s="146">
        <f>Werte1!GH11/$AQ$4</f>
        <v>0</v>
      </c>
      <c r="AR12" s="146">
        <f>Werte1!GI11/$AR$4</f>
        <v>0</v>
      </c>
      <c r="AS12" s="49" t="str">
        <f t="shared" si="1"/>
        <v>S</v>
      </c>
    </row>
    <row r="13" spans="1:46" ht="15" x14ac:dyDescent="0.25">
      <c r="A13" s="21" t="s">
        <v>110</v>
      </c>
      <c r="B13" s="45">
        <f>Werte1!B12</f>
        <v>0</v>
      </c>
      <c r="C13" s="99">
        <f>'S9'!$E$103</f>
        <v>0</v>
      </c>
      <c r="D13" s="54" t="str">
        <f t="shared" si="0"/>
        <v>FB</v>
      </c>
      <c r="E13" s="339">
        <f>Werte1!EV12/$E$4</f>
        <v>0</v>
      </c>
      <c r="F13" s="339">
        <f>Werte1!EW12/$F$4</f>
        <v>0</v>
      </c>
      <c r="G13" s="146">
        <f>Werte1!EX12/$G$4</f>
        <v>0</v>
      </c>
      <c r="H13" s="146">
        <f>Werte1!EY12/$H$4</f>
        <v>0</v>
      </c>
      <c r="I13" s="146">
        <f>Werte1!EZ12/$I$4</f>
        <v>0</v>
      </c>
      <c r="J13" s="146">
        <f>Werte1!FA12/$J$4</f>
        <v>0</v>
      </c>
      <c r="K13" s="146">
        <f>Werte1!FB12/$K$4</f>
        <v>0</v>
      </c>
      <c r="L13" s="146">
        <f>Werte1!FC12/$L$4</f>
        <v>0</v>
      </c>
      <c r="M13" s="146">
        <f>Werte1!FD12/$M$4</f>
        <v>0</v>
      </c>
      <c r="N13" s="146">
        <f>Werte1!FE12/$N$4</f>
        <v>0</v>
      </c>
      <c r="O13" s="146">
        <f>Werte1!FF12/$O$4</f>
        <v>0</v>
      </c>
      <c r="P13" s="146">
        <f>Werte1!FG12/$P$4</f>
        <v>0</v>
      </c>
      <c r="Q13" s="146">
        <f>Werte1!FH12/$Q$4</f>
        <v>0</v>
      </c>
      <c r="R13" s="146">
        <f>Werte1!FI12/$R$4</f>
        <v>0</v>
      </c>
      <c r="S13" s="146">
        <f>Werte1!FJ12/$S$4</f>
        <v>0</v>
      </c>
      <c r="T13" s="146">
        <f>Werte1!FK12/$T$4</f>
        <v>0</v>
      </c>
      <c r="U13" s="146">
        <f>Werte1!FL12/$U$4</f>
        <v>0</v>
      </c>
      <c r="V13" s="146">
        <f>Werte1!FM12/$V$4</f>
        <v>0</v>
      </c>
      <c r="W13" s="146">
        <f>Werte1!FN12/$W$4</f>
        <v>0</v>
      </c>
      <c r="X13" s="146">
        <f>Werte1!FO12/$X$4</f>
        <v>0</v>
      </c>
      <c r="Y13" s="146">
        <f>Werte1!FP12/$Y$4</f>
        <v>0</v>
      </c>
      <c r="Z13" s="146">
        <f>Werte1!FQ12/$Z$4</f>
        <v>0</v>
      </c>
      <c r="AA13" s="146">
        <f>Werte1!FR12/$AA$4</f>
        <v>0</v>
      </c>
      <c r="AB13" s="146">
        <f>Werte1!FS12/$AB$4</f>
        <v>0</v>
      </c>
      <c r="AC13" s="146">
        <f>Werte1!FT12/$AC$4</f>
        <v>0</v>
      </c>
      <c r="AD13" s="146">
        <f>Werte1!FU12/$AD$4</f>
        <v>0</v>
      </c>
      <c r="AE13" s="146">
        <f>Werte1!FV12/$AE$4</f>
        <v>0</v>
      </c>
      <c r="AF13" s="146">
        <f>Werte1!FW12/$AF$4</f>
        <v>0</v>
      </c>
      <c r="AG13" s="146">
        <f>Werte1!FX12/$AG$4</f>
        <v>0</v>
      </c>
      <c r="AH13" s="146">
        <f>Werte1!FY12/$AH$4</f>
        <v>0</v>
      </c>
      <c r="AI13" s="146">
        <f>Werte1!FZ12/$AI$4</f>
        <v>0</v>
      </c>
      <c r="AJ13" s="146">
        <f>Werte1!GA12/$AJ$4</f>
        <v>0</v>
      </c>
      <c r="AK13" s="146">
        <f>Werte1!GB12/$AK$4</f>
        <v>0</v>
      </c>
      <c r="AL13" s="146">
        <f>Werte1!GC12/$AL$4</f>
        <v>0</v>
      </c>
      <c r="AM13" s="146">
        <f>Werte1!GD12/$AM$4</f>
        <v>0</v>
      </c>
      <c r="AN13" s="146">
        <f>Werte1!GE12/$AN$4</f>
        <v>0</v>
      </c>
      <c r="AO13" s="146">
        <f>Werte1!GF12/$AO$4</f>
        <v>0</v>
      </c>
      <c r="AP13" s="146">
        <f>Werte1!GG12/$AP$4</f>
        <v>0</v>
      </c>
      <c r="AQ13" s="146">
        <f>Werte1!GH12/$AQ$4</f>
        <v>0</v>
      </c>
      <c r="AR13" s="146">
        <f>Werte1!GI12/$AR$4</f>
        <v>0</v>
      </c>
      <c r="AS13" s="49" t="str">
        <f t="shared" si="1"/>
        <v>S</v>
      </c>
    </row>
    <row r="14" spans="1:46" ht="15" x14ac:dyDescent="0.25">
      <c r="A14" s="21" t="s">
        <v>111</v>
      </c>
      <c r="B14" s="45">
        <f>Werte1!B13</f>
        <v>0</v>
      </c>
      <c r="C14" s="99">
        <f>'S10'!$E$103</f>
        <v>0</v>
      </c>
      <c r="D14" s="54" t="str">
        <f t="shared" si="0"/>
        <v>FB</v>
      </c>
      <c r="E14" s="339">
        <f>Werte1!EV13/$E$4</f>
        <v>0</v>
      </c>
      <c r="F14" s="339">
        <f>Werte1!EW13/$F$4</f>
        <v>0</v>
      </c>
      <c r="G14" s="146">
        <f>Werte1!EX13/$G$4</f>
        <v>0</v>
      </c>
      <c r="H14" s="146">
        <f>Werte1!EY13/$H$4</f>
        <v>0</v>
      </c>
      <c r="I14" s="146">
        <f>Werte1!EZ13/$I$4</f>
        <v>0</v>
      </c>
      <c r="J14" s="146">
        <f>Werte1!FA13/$J$4</f>
        <v>0</v>
      </c>
      <c r="K14" s="146">
        <f>Werte1!FB13/$K$4</f>
        <v>0</v>
      </c>
      <c r="L14" s="146">
        <f>Werte1!FC13/$L$4</f>
        <v>0</v>
      </c>
      <c r="M14" s="146">
        <f>Werte1!FD13/$M$4</f>
        <v>0</v>
      </c>
      <c r="N14" s="146">
        <f>Werte1!FE13/$N$4</f>
        <v>0</v>
      </c>
      <c r="O14" s="146">
        <f>Werte1!FF13/$O$4</f>
        <v>0</v>
      </c>
      <c r="P14" s="146">
        <f>Werte1!FG13/$P$4</f>
        <v>0</v>
      </c>
      <c r="Q14" s="146">
        <f>Werte1!FH13/$Q$4</f>
        <v>0</v>
      </c>
      <c r="R14" s="146">
        <f>Werte1!FI13/$R$4</f>
        <v>0</v>
      </c>
      <c r="S14" s="146">
        <f>Werte1!FJ13/$S$4</f>
        <v>0</v>
      </c>
      <c r="T14" s="146">
        <f>Werte1!FK13/$T$4</f>
        <v>0</v>
      </c>
      <c r="U14" s="146">
        <f>Werte1!FL13/$U$4</f>
        <v>0</v>
      </c>
      <c r="V14" s="146">
        <f>Werte1!FM13/$V$4</f>
        <v>0</v>
      </c>
      <c r="W14" s="146">
        <f>Werte1!FN13/$W$4</f>
        <v>0</v>
      </c>
      <c r="X14" s="146">
        <f>Werte1!FO13/$X$4</f>
        <v>0</v>
      </c>
      <c r="Y14" s="146">
        <f>Werte1!FP13/$Y$4</f>
        <v>0</v>
      </c>
      <c r="Z14" s="146">
        <f>Werte1!FQ13/$Z$4</f>
        <v>0</v>
      </c>
      <c r="AA14" s="146">
        <f>Werte1!FR13/$AA$4</f>
        <v>0</v>
      </c>
      <c r="AB14" s="146">
        <f>Werte1!FS13/$AB$4</f>
        <v>0</v>
      </c>
      <c r="AC14" s="146">
        <f>Werte1!FT13/$AC$4</f>
        <v>0</v>
      </c>
      <c r="AD14" s="146">
        <f>Werte1!FU13/$AD$4</f>
        <v>0</v>
      </c>
      <c r="AE14" s="146">
        <f>Werte1!FV13/$AE$4</f>
        <v>0</v>
      </c>
      <c r="AF14" s="146">
        <f>Werte1!FW13/$AF$4</f>
        <v>0</v>
      </c>
      <c r="AG14" s="146">
        <f>Werte1!FX13/$AG$4</f>
        <v>0</v>
      </c>
      <c r="AH14" s="146">
        <f>Werte1!FY13/$AH$4</f>
        <v>0</v>
      </c>
      <c r="AI14" s="146">
        <f>Werte1!FZ13/$AI$4</f>
        <v>0</v>
      </c>
      <c r="AJ14" s="146">
        <f>Werte1!GA13/$AJ$4</f>
        <v>0</v>
      </c>
      <c r="AK14" s="146">
        <f>Werte1!GB13/$AK$4</f>
        <v>0</v>
      </c>
      <c r="AL14" s="146">
        <f>Werte1!GC13/$AL$4</f>
        <v>0</v>
      </c>
      <c r="AM14" s="146">
        <f>Werte1!GD13/$AM$4</f>
        <v>0</v>
      </c>
      <c r="AN14" s="146">
        <f>Werte1!GE13/$AN$4</f>
        <v>0</v>
      </c>
      <c r="AO14" s="146">
        <f>Werte1!GF13/$AO$4</f>
        <v>0</v>
      </c>
      <c r="AP14" s="146">
        <f>Werte1!GG13/$AP$4</f>
        <v>0</v>
      </c>
      <c r="AQ14" s="146">
        <f>Werte1!GH13/$AQ$4</f>
        <v>0</v>
      </c>
      <c r="AR14" s="146">
        <f>Werte1!GI13/$AR$4</f>
        <v>0</v>
      </c>
      <c r="AS14" s="49" t="str">
        <f t="shared" si="1"/>
        <v>S</v>
      </c>
    </row>
    <row r="15" spans="1:46" ht="15" x14ac:dyDescent="0.25">
      <c r="A15" s="21" t="s">
        <v>112</v>
      </c>
      <c r="B15" s="45">
        <f>Werte1!B14</f>
        <v>0</v>
      </c>
      <c r="C15" s="99">
        <f>'S11'!$E$103</f>
        <v>0</v>
      </c>
      <c r="D15" s="54" t="str">
        <f t="shared" si="0"/>
        <v>FB</v>
      </c>
      <c r="E15" s="339">
        <f>Werte1!EV14/$E$4</f>
        <v>0</v>
      </c>
      <c r="F15" s="339">
        <f>Werte1!EW14/$F$4</f>
        <v>0</v>
      </c>
      <c r="G15" s="146">
        <f>Werte1!EX14/$G$4</f>
        <v>0</v>
      </c>
      <c r="H15" s="146">
        <f>Werte1!EY14/$H$4</f>
        <v>0</v>
      </c>
      <c r="I15" s="146">
        <f>Werte1!EZ14/$I$4</f>
        <v>0</v>
      </c>
      <c r="J15" s="146">
        <f>Werte1!FA14/$J$4</f>
        <v>0</v>
      </c>
      <c r="K15" s="146">
        <f>Werte1!FB14/$K$4</f>
        <v>0</v>
      </c>
      <c r="L15" s="146">
        <f>Werte1!FC14/$L$4</f>
        <v>0</v>
      </c>
      <c r="M15" s="146">
        <f>Werte1!FD14/$M$4</f>
        <v>0</v>
      </c>
      <c r="N15" s="146">
        <f>Werte1!FE14/$N$4</f>
        <v>0</v>
      </c>
      <c r="O15" s="146">
        <f>Werte1!FF14/$O$4</f>
        <v>0</v>
      </c>
      <c r="P15" s="146">
        <f>Werte1!FG14/$P$4</f>
        <v>0</v>
      </c>
      <c r="Q15" s="146">
        <f>Werte1!FH14/$Q$4</f>
        <v>0</v>
      </c>
      <c r="R15" s="146">
        <f>Werte1!FI14/$R$4</f>
        <v>0</v>
      </c>
      <c r="S15" s="146">
        <f>Werte1!FJ14/$S$4</f>
        <v>0</v>
      </c>
      <c r="T15" s="146">
        <f>Werte1!FK14/$T$4</f>
        <v>0</v>
      </c>
      <c r="U15" s="146">
        <f>Werte1!FL14/$U$4</f>
        <v>0</v>
      </c>
      <c r="V15" s="146">
        <f>Werte1!FM14/$V$4</f>
        <v>0</v>
      </c>
      <c r="W15" s="146">
        <f>Werte1!FN14/$W$4</f>
        <v>0</v>
      </c>
      <c r="X15" s="146">
        <f>Werte1!FO14/$X$4</f>
        <v>0</v>
      </c>
      <c r="Y15" s="146">
        <f>Werte1!FP14/$Y$4</f>
        <v>0</v>
      </c>
      <c r="Z15" s="146">
        <f>Werte1!FQ14/$Z$4</f>
        <v>0</v>
      </c>
      <c r="AA15" s="146">
        <f>Werte1!FR14/$AA$4</f>
        <v>0</v>
      </c>
      <c r="AB15" s="146">
        <f>Werte1!FS14/$AB$4</f>
        <v>0</v>
      </c>
      <c r="AC15" s="146">
        <f>Werte1!FT14/$AC$4</f>
        <v>0</v>
      </c>
      <c r="AD15" s="146">
        <f>Werte1!FU14/$AD$4</f>
        <v>0</v>
      </c>
      <c r="AE15" s="146">
        <f>Werte1!FV14/$AE$4</f>
        <v>0</v>
      </c>
      <c r="AF15" s="146">
        <f>Werte1!FW14/$AF$4</f>
        <v>0</v>
      </c>
      <c r="AG15" s="146">
        <f>Werte1!FX14/$AG$4</f>
        <v>0</v>
      </c>
      <c r="AH15" s="146">
        <f>Werte1!FY14/$AH$4</f>
        <v>0</v>
      </c>
      <c r="AI15" s="146">
        <f>Werte1!FZ14/$AI$4</f>
        <v>0</v>
      </c>
      <c r="AJ15" s="146">
        <f>Werte1!GA14/$AJ$4</f>
        <v>0</v>
      </c>
      <c r="AK15" s="146">
        <f>Werte1!GB14/$AK$4</f>
        <v>0</v>
      </c>
      <c r="AL15" s="146">
        <f>Werte1!GC14/$AL$4</f>
        <v>0</v>
      </c>
      <c r="AM15" s="146">
        <f>Werte1!GD14/$AM$4</f>
        <v>0</v>
      </c>
      <c r="AN15" s="146">
        <f>Werte1!GE14/$AN$4</f>
        <v>0</v>
      </c>
      <c r="AO15" s="146">
        <f>Werte1!GF14/$AO$4</f>
        <v>0</v>
      </c>
      <c r="AP15" s="146">
        <f>Werte1!GG14/$AP$4</f>
        <v>0</v>
      </c>
      <c r="AQ15" s="146">
        <f>Werte1!GH14/$AQ$4</f>
        <v>0</v>
      </c>
      <c r="AR15" s="146">
        <f>Werte1!GI14/$AR$4</f>
        <v>0</v>
      </c>
      <c r="AS15" s="49" t="str">
        <f t="shared" si="1"/>
        <v>S</v>
      </c>
    </row>
    <row r="16" spans="1:46" ht="15" x14ac:dyDescent="0.25">
      <c r="A16" s="21" t="s">
        <v>113</v>
      </c>
      <c r="B16" s="45">
        <f>Werte1!B15</f>
        <v>0</v>
      </c>
      <c r="C16" s="99">
        <f>'S12'!$E$103</f>
        <v>0</v>
      </c>
      <c r="D16" s="54" t="str">
        <f t="shared" si="0"/>
        <v>FB</v>
      </c>
      <c r="E16" s="339">
        <f>Werte1!EV15/$E$4</f>
        <v>0</v>
      </c>
      <c r="F16" s="339">
        <f>Werte1!EW15/$F$4</f>
        <v>0</v>
      </c>
      <c r="G16" s="146">
        <f>Werte1!EX15/$G$4</f>
        <v>0</v>
      </c>
      <c r="H16" s="146">
        <f>Werte1!EY15/$H$4</f>
        <v>0</v>
      </c>
      <c r="I16" s="146">
        <f>Werte1!EZ15/$I$4</f>
        <v>0</v>
      </c>
      <c r="J16" s="146">
        <f>Werte1!FA15/$J$4</f>
        <v>0</v>
      </c>
      <c r="K16" s="146">
        <f>Werte1!FB15/$K$4</f>
        <v>0</v>
      </c>
      <c r="L16" s="146">
        <f>Werte1!FC15/$L$4</f>
        <v>0</v>
      </c>
      <c r="M16" s="146">
        <f>Werte1!FD15/$M$4</f>
        <v>0</v>
      </c>
      <c r="N16" s="146">
        <f>Werte1!FE15/$N$4</f>
        <v>0</v>
      </c>
      <c r="O16" s="146">
        <f>Werte1!FF15/$O$4</f>
        <v>0</v>
      </c>
      <c r="P16" s="146">
        <f>Werte1!FG15/$P$4</f>
        <v>0</v>
      </c>
      <c r="Q16" s="146">
        <f>Werte1!FH15/$Q$4</f>
        <v>0</v>
      </c>
      <c r="R16" s="146">
        <f>Werte1!FI15/$R$4</f>
        <v>0</v>
      </c>
      <c r="S16" s="146">
        <f>Werte1!FJ15/$S$4</f>
        <v>0</v>
      </c>
      <c r="T16" s="146">
        <f>Werte1!FK15/$T$4</f>
        <v>0</v>
      </c>
      <c r="U16" s="146">
        <f>Werte1!FL15/$U$4</f>
        <v>0</v>
      </c>
      <c r="V16" s="146">
        <f>Werte1!FM15/$V$4</f>
        <v>0</v>
      </c>
      <c r="W16" s="146">
        <f>Werte1!FN15/$W$4</f>
        <v>0</v>
      </c>
      <c r="X16" s="146">
        <f>Werte1!FO15/$X$4</f>
        <v>0</v>
      </c>
      <c r="Y16" s="146">
        <f>Werte1!FP15/$Y$4</f>
        <v>0</v>
      </c>
      <c r="Z16" s="146">
        <f>Werte1!FQ15/$Z$4</f>
        <v>0</v>
      </c>
      <c r="AA16" s="146">
        <f>Werte1!FR15/$AA$4</f>
        <v>0</v>
      </c>
      <c r="AB16" s="146">
        <f>Werte1!FS15/$AB$4</f>
        <v>0</v>
      </c>
      <c r="AC16" s="146">
        <f>Werte1!FT15/$AC$4</f>
        <v>0</v>
      </c>
      <c r="AD16" s="146">
        <f>Werte1!FU15/$AD$4</f>
        <v>0</v>
      </c>
      <c r="AE16" s="146">
        <f>Werte1!FV15/$AE$4</f>
        <v>0</v>
      </c>
      <c r="AF16" s="146">
        <f>Werte1!FW15/$AF$4</f>
        <v>0</v>
      </c>
      <c r="AG16" s="146">
        <f>Werte1!FX15/$AG$4</f>
        <v>0</v>
      </c>
      <c r="AH16" s="146">
        <f>Werte1!FY15/$AH$4</f>
        <v>0</v>
      </c>
      <c r="AI16" s="146">
        <f>Werte1!FZ15/$AI$4</f>
        <v>0</v>
      </c>
      <c r="AJ16" s="146">
        <f>Werte1!GA15/$AJ$4</f>
        <v>0</v>
      </c>
      <c r="AK16" s="146">
        <f>Werte1!GB15/$AK$4</f>
        <v>0</v>
      </c>
      <c r="AL16" s="146">
        <f>Werte1!GC15/$AL$4</f>
        <v>0</v>
      </c>
      <c r="AM16" s="146">
        <f>Werte1!GD15/$AM$4</f>
        <v>0</v>
      </c>
      <c r="AN16" s="146">
        <f>Werte1!GE15/$AN$4</f>
        <v>0</v>
      </c>
      <c r="AO16" s="146">
        <f>Werte1!GF15/$AO$4</f>
        <v>0</v>
      </c>
      <c r="AP16" s="146">
        <f>Werte1!GG15/$AP$4</f>
        <v>0</v>
      </c>
      <c r="AQ16" s="146">
        <f>Werte1!GH15/$AQ$4</f>
        <v>0</v>
      </c>
      <c r="AR16" s="146">
        <f>Werte1!GI15/$AR$4</f>
        <v>0</v>
      </c>
      <c r="AS16" s="49" t="str">
        <f t="shared" si="1"/>
        <v>S</v>
      </c>
    </row>
    <row r="17" spans="1:45" ht="15" x14ac:dyDescent="0.25">
      <c r="A17" s="21" t="s">
        <v>114</v>
      </c>
      <c r="B17" s="45">
        <f>Werte1!B16</f>
        <v>0</v>
      </c>
      <c r="C17" s="99">
        <f>'S13'!$E$103</f>
        <v>0</v>
      </c>
      <c r="D17" s="54" t="str">
        <f t="shared" si="0"/>
        <v>FB</v>
      </c>
      <c r="E17" s="339">
        <f>Werte1!EV16/$E$4</f>
        <v>0</v>
      </c>
      <c r="F17" s="339">
        <f>Werte1!EW16/$F$4</f>
        <v>0</v>
      </c>
      <c r="G17" s="146">
        <f>Werte1!EX16/$G$4</f>
        <v>0</v>
      </c>
      <c r="H17" s="146">
        <f>Werte1!EY16/$H$4</f>
        <v>0</v>
      </c>
      <c r="I17" s="146">
        <f>Werte1!EZ16/$I$4</f>
        <v>0</v>
      </c>
      <c r="J17" s="146">
        <f>Werte1!FA16/$J$4</f>
        <v>0</v>
      </c>
      <c r="K17" s="146">
        <f>Werte1!FB16/$K$4</f>
        <v>0</v>
      </c>
      <c r="L17" s="146">
        <f>Werte1!FC16/$L$4</f>
        <v>0</v>
      </c>
      <c r="M17" s="146">
        <f>Werte1!FD16/$M$4</f>
        <v>0</v>
      </c>
      <c r="N17" s="146">
        <f>Werte1!FE16/$N$4</f>
        <v>0</v>
      </c>
      <c r="O17" s="146">
        <f>Werte1!FF16/$O$4</f>
        <v>0</v>
      </c>
      <c r="P17" s="146">
        <f>Werte1!FG16/$P$4</f>
        <v>0</v>
      </c>
      <c r="Q17" s="146">
        <f>Werte1!FH16/$Q$4</f>
        <v>0</v>
      </c>
      <c r="R17" s="146">
        <f>Werte1!FI16/$R$4</f>
        <v>0</v>
      </c>
      <c r="S17" s="146">
        <f>Werte1!FJ16/$S$4</f>
        <v>0</v>
      </c>
      <c r="T17" s="146">
        <f>Werte1!FK16/$T$4</f>
        <v>0</v>
      </c>
      <c r="U17" s="146">
        <f>Werte1!FL16/$U$4</f>
        <v>0</v>
      </c>
      <c r="V17" s="146">
        <f>Werte1!FM16/$V$4</f>
        <v>0</v>
      </c>
      <c r="W17" s="146">
        <f>Werte1!FN16/$W$4</f>
        <v>0</v>
      </c>
      <c r="X17" s="146">
        <f>Werte1!FO16/$X$4</f>
        <v>0</v>
      </c>
      <c r="Y17" s="146">
        <f>Werte1!FP16/$Y$4</f>
        <v>0</v>
      </c>
      <c r="Z17" s="146">
        <f>Werte1!FQ16/$Z$4</f>
        <v>0</v>
      </c>
      <c r="AA17" s="146">
        <f>Werte1!FR16/$AA$4</f>
        <v>0</v>
      </c>
      <c r="AB17" s="146">
        <f>Werte1!FS16/$AB$4</f>
        <v>0</v>
      </c>
      <c r="AC17" s="146">
        <f>Werte1!FT16/$AC$4</f>
        <v>0</v>
      </c>
      <c r="AD17" s="146">
        <f>Werte1!FU16/$AD$4</f>
        <v>0</v>
      </c>
      <c r="AE17" s="146">
        <f>Werte1!FV16/$AE$4</f>
        <v>0</v>
      </c>
      <c r="AF17" s="146">
        <f>Werte1!FW16/$AF$4</f>
        <v>0</v>
      </c>
      <c r="AG17" s="146">
        <f>Werte1!FX16/$AG$4</f>
        <v>0</v>
      </c>
      <c r="AH17" s="146">
        <f>Werte1!FY16/$AH$4</f>
        <v>0</v>
      </c>
      <c r="AI17" s="146">
        <f>Werte1!FZ16/$AI$4</f>
        <v>0</v>
      </c>
      <c r="AJ17" s="146">
        <f>Werte1!GA16/$AJ$4</f>
        <v>0</v>
      </c>
      <c r="AK17" s="146">
        <f>Werte1!GB16/$AK$4</f>
        <v>0</v>
      </c>
      <c r="AL17" s="146">
        <f>Werte1!GC16/$AL$4</f>
        <v>0</v>
      </c>
      <c r="AM17" s="146">
        <f>Werte1!GD16/$AM$4</f>
        <v>0</v>
      </c>
      <c r="AN17" s="146">
        <f>Werte1!GE16/$AN$4</f>
        <v>0</v>
      </c>
      <c r="AO17" s="146">
        <f>Werte1!GF16/$AO$4</f>
        <v>0</v>
      </c>
      <c r="AP17" s="146">
        <f>Werte1!GG16/$AP$4</f>
        <v>0</v>
      </c>
      <c r="AQ17" s="146">
        <f>Werte1!GH16/$AQ$4</f>
        <v>0</v>
      </c>
      <c r="AR17" s="146">
        <f>Werte1!GI16/$AR$4</f>
        <v>0</v>
      </c>
      <c r="AS17" s="49" t="str">
        <f t="shared" si="1"/>
        <v>S</v>
      </c>
    </row>
    <row r="18" spans="1:45" ht="15" x14ac:dyDescent="0.25">
      <c r="A18" s="21" t="s">
        <v>115</v>
      </c>
      <c r="B18" s="45">
        <f>Werte1!B17</f>
        <v>0</v>
      </c>
      <c r="C18" s="99">
        <f>'S14'!$E$103</f>
        <v>0</v>
      </c>
      <c r="D18" s="54" t="str">
        <f t="shared" si="0"/>
        <v>FB</v>
      </c>
      <c r="E18" s="339">
        <f>Werte1!EV17/$E$4</f>
        <v>0</v>
      </c>
      <c r="F18" s="339">
        <f>Werte1!EW17/$F$4</f>
        <v>0</v>
      </c>
      <c r="G18" s="146">
        <f>Werte1!EX17/$G$4</f>
        <v>0</v>
      </c>
      <c r="H18" s="146">
        <f>Werte1!EY17/$H$4</f>
        <v>0</v>
      </c>
      <c r="I18" s="146">
        <f>Werte1!EZ17/$I$4</f>
        <v>0</v>
      </c>
      <c r="J18" s="146">
        <f>Werte1!FA17/$J$4</f>
        <v>0</v>
      </c>
      <c r="K18" s="146">
        <f>Werte1!FB17/$K$4</f>
        <v>0</v>
      </c>
      <c r="L18" s="146">
        <f>Werte1!FC17/$L$4</f>
        <v>0</v>
      </c>
      <c r="M18" s="146">
        <f>Werte1!FD17/$M$4</f>
        <v>0</v>
      </c>
      <c r="N18" s="146">
        <f>Werte1!FE17/$N$4</f>
        <v>0</v>
      </c>
      <c r="O18" s="146">
        <f>Werte1!FF17/$O$4</f>
        <v>0</v>
      </c>
      <c r="P18" s="146">
        <f>Werte1!FG17/$P$4</f>
        <v>0</v>
      </c>
      <c r="Q18" s="146">
        <f>Werte1!FH17/$Q$4</f>
        <v>0</v>
      </c>
      <c r="R18" s="146">
        <f>Werte1!FI17/$R$4</f>
        <v>0</v>
      </c>
      <c r="S18" s="146">
        <f>Werte1!FJ17/$S$4</f>
        <v>0</v>
      </c>
      <c r="T18" s="146">
        <f>Werte1!FK17/$T$4</f>
        <v>0</v>
      </c>
      <c r="U18" s="146">
        <f>Werte1!FL17/$U$4</f>
        <v>0</v>
      </c>
      <c r="V18" s="146">
        <f>Werte1!FM17/$V$4</f>
        <v>0</v>
      </c>
      <c r="W18" s="146">
        <f>Werte1!FN17/$W$4</f>
        <v>0</v>
      </c>
      <c r="X18" s="146">
        <f>Werte1!FO17/$X$4</f>
        <v>0</v>
      </c>
      <c r="Y18" s="146">
        <f>Werte1!FP17/$Y$4</f>
        <v>0</v>
      </c>
      <c r="Z18" s="146">
        <f>Werte1!FQ17/$Z$4</f>
        <v>0</v>
      </c>
      <c r="AA18" s="146">
        <f>Werte1!FR17/$AA$4</f>
        <v>0</v>
      </c>
      <c r="AB18" s="146">
        <f>Werte1!FS17/$AB$4</f>
        <v>0</v>
      </c>
      <c r="AC18" s="146">
        <f>Werte1!FT17/$AC$4</f>
        <v>0</v>
      </c>
      <c r="AD18" s="146">
        <f>Werte1!FU17/$AD$4</f>
        <v>0</v>
      </c>
      <c r="AE18" s="146">
        <f>Werte1!FV17/$AE$4</f>
        <v>0</v>
      </c>
      <c r="AF18" s="146">
        <f>Werte1!FW17/$AF$4</f>
        <v>0</v>
      </c>
      <c r="AG18" s="146">
        <f>Werte1!FX17/$AG$4</f>
        <v>0</v>
      </c>
      <c r="AH18" s="146">
        <f>Werte1!FY17/$AH$4</f>
        <v>0</v>
      </c>
      <c r="AI18" s="146">
        <f>Werte1!FZ17/$AI$4</f>
        <v>0</v>
      </c>
      <c r="AJ18" s="146">
        <f>Werte1!GA17/$AJ$4</f>
        <v>0</v>
      </c>
      <c r="AK18" s="146">
        <f>Werte1!GB17/$AK$4</f>
        <v>0</v>
      </c>
      <c r="AL18" s="146">
        <f>Werte1!GC17/$AL$4</f>
        <v>0</v>
      </c>
      <c r="AM18" s="146">
        <f>Werte1!GD17/$AM$4</f>
        <v>0</v>
      </c>
      <c r="AN18" s="146">
        <f>Werte1!GE17/$AN$4</f>
        <v>0</v>
      </c>
      <c r="AO18" s="146">
        <f>Werte1!GF17/$AO$4</f>
        <v>0</v>
      </c>
      <c r="AP18" s="146">
        <f>Werte1!GG17/$AP$4</f>
        <v>0</v>
      </c>
      <c r="AQ18" s="146">
        <f>Werte1!GH17/$AQ$4</f>
        <v>0</v>
      </c>
      <c r="AR18" s="146">
        <f>Werte1!GI17/$AR$4</f>
        <v>0</v>
      </c>
      <c r="AS18" s="49" t="str">
        <f t="shared" si="1"/>
        <v>S</v>
      </c>
    </row>
    <row r="19" spans="1:45" ht="15" x14ac:dyDescent="0.25">
      <c r="A19" s="21" t="s">
        <v>116</v>
      </c>
      <c r="B19" s="45">
        <f>Werte1!B18</f>
        <v>0</v>
      </c>
      <c r="C19" s="99">
        <f>'S15'!$E$103</f>
        <v>0</v>
      </c>
      <c r="D19" s="54" t="str">
        <f t="shared" si="0"/>
        <v>FB</v>
      </c>
      <c r="E19" s="339">
        <f>Werte1!EV18/$E$4</f>
        <v>0</v>
      </c>
      <c r="F19" s="339">
        <f>Werte1!EW18/$F$4</f>
        <v>0</v>
      </c>
      <c r="G19" s="146">
        <f>Werte1!EX18/$G$4</f>
        <v>0</v>
      </c>
      <c r="H19" s="146">
        <f>Werte1!EY18/$H$4</f>
        <v>0</v>
      </c>
      <c r="I19" s="146">
        <f>Werte1!EZ18/$I$4</f>
        <v>0</v>
      </c>
      <c r="J19" s="146">
        <f>Werte1!FA18/$J$4</f>
        <v>0</v>
      </c>
      <c r="K19" s="146">
        <f>Werte1!FB18/$K$4</f>
        <v>0</v>
      </c>
      <c r="L19" s="146">
        <f>Werte1!FC18/$L$4</f>
        <v>0</v>
      </c>
      <c r="M19" s="146">
        <f>Werte1!FD18/$M$4</f>
        <v>0</v>
      </c>
      <c r="N19" s="146">
        <f>Werte1!FE18/$N$4</f>
        <v>0</v>
      </c>
      <c r="O19" s="146">
        <f>Werte1!FF18/$O$4</f>
        <v>0</v>
      </c>
      <c r="P19" s="146">
        <f>Werte1!FG18/$P$4</f>
        <v>0</v>
      </c>
      <c r="Q19" s="146">
        <f>Werte1!FH18/$Q$4</f>
        <v>0</v>
      </c>
      <c r="R19" s="146">
        <f>Werte1!FI18/$R$4</f>
        <v>0</v>
      </c>
      <c r="S19" s="146">
        <f>Werte1!FJ18/$S$4</f>
        <v>0</v>
      </c>
      <c r="T19" s="146">
        <f>Werte1!FK18/$T$4</f>
        <v>0</v>
      </c>
      <c r="U19" s="146">
        <f>Werte1!FL18/$U$4</f>
        <v>0</v>
      </c>
      <c r="V19" s="146">
        <f>Werte1!FM18/$V$4</f>
        <v>0</v>
      </c>
      <c r="W19" s="146">
        <f>Werte1!FN18/$W$4</f>
        <v>0</v>
      </c>
      <c r="X19" s="146">
        <f>Werte1!FO18/$X$4</f>
        <v>0</v>
      </c>
      <c r="Y19" s="146">
        <f>Werte1!FP18/$Y$4</f>
        <v>0</v>
      </c>
      <c r="Z19" s="146">
        <f>Werte1!FQ18/$Z$4</f>
        <v>0</v>
      </c>
      <c r="AA19" s="146">
        <f>Werte1!FR18/$AA$4</f>
        <v>0</v>
      </c>
      <c r="AB19" s="146">
        <f>Werte1!FS18/$AB$4</f>
        <v>0</v>
      </c>
      <c r="AC19" s="146">
        <f>Werte1!FT18/$AC$4</f>
        <v>0</v>
      </c>
      <c r="AD19" s="146">
        <f>Werte1!FU18/$AD$4</f>
        <v>0</v>
      </c>
      <c r="AE19" s="146">
        <f>Werte1!FV18/$AE$4</f>
        <v>0</v>
      </c>
      <c r="AF19" s="146">
        <f>Werte1!FW18/$AF$4</f>
        <v>0</v>
      </c>
      <c r="AG19" s="146">
        <f>Werte1!FX18/$AG$4</f>
        <v>0</v>
      </c>
      <c r="AH19" s="146">
        <f>Werte1!FY18/$AH$4</f>
        <v>0</v>
      </c>
      <c r="AI19" s="146">
        <f>Werte1!FZ18/$AI$4</f>
        <v>0</v>
      </c>
      <c r="AJ19" s="146">
        <f>Werte1!GA18/$AJ$4</f>
        <v>0</v>
      </c>
      <c r="AK19" s="146">
        <f>Werte1!GB18/$AK$4</f>
        <v>0</v>
      </c>
      <c r="AL19" s="146">
        <f>Werte1!GC18/$AL$4</f>
        <v>0</v>
      </c>
      <c r="AM19" s="146">
        <f>Werte1!GD18/$AM$4</f>
        <v>0</v>
      </c>
      <c r="AN19" s="146">
        <f>Werte1!GE18/$AN$4</f>
        <v>0</v>
      </c>
      <c r="AO19" s="146">
        <f>Werte1!GF18/$AO$4</f>
        <v>0</v>
      </c>
      <c r="AP19" s="146">
        <f>Werte1!GG18/$AP$4</f>
        <v>0</v>
      </c>
      <c r="AQ19" s="146">
        <f>Werte1!GH18/$AQ$4</f>
        <v>0</v>
      </c>
      <c r="AR19" s="146">
        <f>Werte1!GI18/$AR$4</f>
        <v>0</v>
      </c>
      <c r="AS19" s="49" t="str">
        <f t="shared" si="1"/>
        <v>S</v>
      </c>
    </row>
    <row r="20" spans="1:45" ht="15" x14ac:dyDescent="0.25">
      <c r="A20" s="21" t="s">
        <v>117</v>
      </c>
      <c r="B20" s="45">
        <f>Werte1!B19</f>
        <v>0</v>
      </c>
      <c r="C20" s="99">
        <f>'S16'!$E$103</f>
        <v>0</v>
      </c>
      <c r="D20" s="54" t="str">
        <f t="shared" si="0"/>
        <v>FB</v>
      </c>
      <c r="E20" s="339">
        <f>Werte1!EV19/$E$4</f>
        <v>0</v>
      </c>
      <c r="F20" s="339">
        <f>Werte1!EW19/$F$4</f>
        <v>0</v>
      </c>
      <c r="G20" s="146">
        <f>Werte1!EX19/$G$4</f>
        <v>0</v>
      </c>
      <c r="H20" s="146">
        <f>Werte1!EY19/$H$4</f>
        <v>0</v>
      </c>
      <c r="I20" s="146">
        <f>Werte1!EZ19/$I$4</f>
        <v>0</v>
      </c>
      <c r="J20" s="146">
        <f>Werte1!FA19/$J$4</f>
        <v>0</v>
      </c>
      <c r="K20" s="146">
        <f>Werte1!FB19/$K$4</f>
        <v>0</v>
      </c>
      <c r="L20" s="146">
        <f>Werte1!FC19/$L$4</f>
        <v>0</v>
      </c>
      <c r="M20" s="146">
        <f>Werte1!FD19/$M$4</f>
        <v>0</v>
      </c>
      <c r="N20" s="146">
        <f>Werte1!FE19/$N$4</f>
        <v>0</v>
      </c>
      <c r="O20" s="146">
        <f>Werte1!FF19/$O$4</f>
        <v>0</v>
      </c>
      <c r="P20" s="146">
        <f>Werte1!FG19/$P$4</f>
        <v>0</v>
      </c>
      <c r="Q20" s="146">
        <f>Werte1!FH19/$Q$4</f>
        <v>0</v>
      </c>
      <c r="R20" s="146">
        <f>Werte1!FI19/$R$4</f>
        <v>0</v>
      </c>
      <c r="S20" s="146">
        <f>Werte1!FJ19/$S$4</f>
        <v>0</v>
      </c>
      <c r="T20" s="146">
        <f>Werte1!FK19/$T$4</f>
        <v>0</v>
      </c>
      <c r="U20" s="146">
        <f>Werte1!FL19/$U$4</f>
        <v>0</v>
      </c>
      <c r="V20" s="146">
        <f>Werte1!FM19/$V$4</f>
        <v>0</v>
      </c>
      <c r="W20" s="146">
        <f>Werte1!FN19/$W$4</f>
        <v>0</v>
      </c>
      <c r="X20" s="146">
        <f>Werte1!FO19/$X$4</f>
        <v>0</v>
      </c>
      <c r="Y20" s="146">
        <f>Werte1!FP19/$Y$4</f>
        <v>0</v>
      </c>
      <c r="Z20" s="146">
        <f>Werte1!FQ19/$Z$4</f>
        <v>0</v>
      </c>
      <c r="AA20" s="146">
        <f>Werte1!FR19/$AA$4</f>
        <v>0</v>
      </c>
      <c r="AB20" s="146">
        <f>Werte1!FS19/$AB$4</f>
        <v>0</v>
      </c>
      <c r="AC20" s="146">
        <f>Werte1!FT19/$AC$4</f>
        <v>0</v>
      </c>
      <c r="AD20" s="146">
        <f>Werte1!FU19/$AD$4</f>
        <v>0</v>
      </c>
      <c r="AE20" s="146">
        <f>Werte1!FV19/$AE$4</f>
        <v>0</v>
      </c>
      <c r="AF20" s="146">
        <f>Werte1!FW19/$AF$4</f>
        <v>0</v>
      </c>
      <c r="AG20" s="146">
        <f>Werte1!FX19/$AG$4</f>
        <v>0</v>
      </c>
      <c r="AH20" s="146">
        <f>Werte1!FY19/$AH$4</f>
        <v>0</v>
      </c>
      <c r="AI20" s="146">
        <f>Werte1!FZ19/$AI$4</f>
        <v>0</v>
      </c>
      <c r="AJ20" s="146">
        <f>Werte1!GA19/$AJ$4</f>
        <v>0</v>
      </c>
      <c r="AK20" s="146">
        <f>Werte1!GB19/$AK$4</f>
        <v>0</v>
      </c>
      <c r="AL20" s="146">
        <f>Werte1!GC19/$AL$4</f>
        <v>0</v>
      </c>
      <c r="AM20" s="146">
        <f>Werte1!GD19/$AM$4</f>
        <v>0</v>
      </c>
      <c r="AN20" s="146">
        <f>Werte1!GE19/$AN$4</f>
        <v>0</v>
      </c>
      <c r="AO20" s="146">
        <f>Werte1!GF19/$AO$4</f>
        <v>0</v>
      </c>
      <c r="AP20" s="146">
        <f>Werte1!GG19/$AP$4</f>
        <v>0</v>
      </c>
      <c r="AQ20" s="146">
        <f>Werte1!GH19/$AQ$4</f>
        <v>0</v>
      </c>
      <c r="AR20" s="146">
        <f>Werte1!GI19/$AR$4</f>
        <v>0</v>
      </c>
      <c r="AS20" s="49" t="str">
        <f t="shared" si="1"/>
        <v>S</v>
      </c>
    </row>
    <row r="21" spans="1:45" ht="15" x14ac:dyDescent="0.25">
      <c r="A21" s="21" t="s">
        <v>118</v>
      </c>
      <c r="B21" s="45">
        <f>Werte1!B20</f>
        <v>0</v>
      </c>
      <c r="C21" s="99">
        <f>'S17'!$E$103</f>
        <v>0</v>
      </c>
      <c r="D21" s="54" t="str">
        <f t="shared" si="0"/>
        <v>FB</v>
      </c>
      <c r="E21" s="339">
        <f>Werte1!EV20/$E$4</f>
        <v>0</v>
      </c>
      <c r="F21" s="339">
        <f>Werte1!EW20/$F$4</f>
        <v>0</v>
      </c>
      <c r="G21" s="146">
        <f>Werte1!EX20/$G$4</f>
        <v>0</v>
      </c>
      <c r="H21" s="146">
        <f>Werte1!EY20/$H$4</f>
        <v>0</v>
      </c>
      <c r="I21" s="146">
        <f>Werte1!EZ20/$I$4</f>
        <v>0</v>
      </c>
      <c r="J21" s="146">
        <f>Werte1!FA20/$J$4</f>
        <v>0</v>
      </c>
      <c r="K21" s="146">
        <f>Werte1!FB20/$K$4</f>
        <v>0</v>
      </c>
      <c r="L21" s="146">
        <f>Werte1!FC20/$L$4</f>
        <v>0</v>
      </c>
      <c r="M21" s="146">
        <f>Werte1!FD20/$M$4</f>
        <v>0</v>
      </c>
      <c r="N21" s="146">
        <f>Werte1!FE20/$N$4</f>
        <v>0</v>
      </c>
      <c r="O21" s="146">
        <f>Werte1!FF20/$O$4</f>
        <v>0</v>
      </c>
      <c r="P21" s="146">
        <f>Werte1!FG20/$P$4</f>
        <v>0</v>
      </c>
      <c r="Q21" s="146">
        <f>Werte1!FH20/$Q$4</f>
        <v>0</v>
      </c>
      <c r="R21" s="146">
        <f>Werte1!FI20/$R$4</f>
        <v>0</v>
      </c>
      <c r="S21" s="146">
        <f>Werte1!FJ20/$S$4</f>
        <v>0</v>
      </c>
      <c r="T21" s="146">
        <f>Werte1!FK20/$T$4</f>
        <v>0</v>
      </c>
      <c r="U21" s="146">
        <f>Werte1!FL20/$U$4</f>
        <v>0</v>
      </c>
      <c r="V21" s="146">
        <f>Werte1!FM20/$V$4</f>
        <v>0</v>
      </c>
      <c r="W21" s="146">
        <f>Werte1!FN20/$W$4</f>
        <v>0</v>
      </c>
      <c r="X21" s="146">
        <f>Werte1!FO20/$X$4</f>
        <v>0</v>
      </c>
      <c r="Y21" s="146">
        <f>Werte1!FP20/$Y$4</f>
        <v>0</v>
      </c>
      <c r="Z21" s="146">
        <f>Werte1!FQ20/$Z$4</f>
        <v>0</v>
      </c>
      <c r="AA21" s="146">
        <f>Werte1!FR20/$AA$4</f>
        <v>0</v>
      </c>
      <c r="AB21" s="146">
        <f>Werte1!FS20/$AB$4</f>
        <v>0</v>
      </c>
      <c r="AC21" s="146">
        <f>Werte1!FT20/$AC$4</f>
        <v>0</v>
      </c>
      <c r="AD21" s="146">
        <f>Werte1!FU20/$AD$4</f>
        <v>0</v>
      </c>
      <c r="AE21" s="146">
        <f>Werte1!FV20/$AE$4</f>
        <v>0</v>
      </c>
      <c r="AF21" s="146">
        <f>Werte1!FW20/$AF$4</f>
        <v>0</v>
      </c>
      <c r="AG21" s="146">
        <f>Werte1!FX20/$AG$4</f>
        <v>0</v>
      </c>
      <c r="AH21" s="146">
        <f>Werte1!FY20/$AH$4</f>
        <v>0</v>
      </c>
      <c r="AI21" s="146">
        <f>Werte1!FZ20/$AI$4</f>
        <v>0</v>
      </c>
      <c r="AJ21" s="146">
        <f>Werte1!GA20/$AJ$4</f>
        <v>0</v>
      </c>
      <c r="AK21" s="146">
        <f>Werte1!GB20/$AK$4</f>
        <v>0</v>
      </c>
      <c r="AL21" s="146">
        <f>Werte1!GC20/$AL$4</f>
        <v>0</v>
      </c>
      <c r="AM21" s="146">
        <f>Werte1!GD20/$AM$4</f>
        <v>0</v>
      </c>
      <c r="AN21" s="146">
        <f>Werte1!GE20/$AN$4</f>
        <v>0</v>
      </c>
      <c r="AO21" s="146">
        <f>Werte1!GF20/$AO$4</f>
        <v>0</v>
      </c>
      <c r="AP21" s="146">
        <f>Werte1!GG20/$AP$4</f>
        <v>0</v>
      </c>
      <c r="AQ21" s="146">
        <f>Werte1!GH20/$AQ$4</f>
        <v>0</v>
      </c>
      <c r="AR21" s="146">
        <f>Werte1!GI20/$AR$4</f>
        <v>0</v>
      </c>
      <c r="AS21" s="49" t="str">
        <f t="shared" si="1"/>
        <v>S</v>
      </c>
    </row>
    <row r="22" spans="1:45" ht="15" x14ac:dyDescent="0.25">
      <c r="A22" s="21" t="s">
        <v>119</v>
      </c>
      <c r="B22" s="45">
        <f>Werte1!B21</f>
        <v>0</v>
      </c>
      <c r="C22" s="99">
        <f>'S18'!$E$103</f>
        <v>0</v>
      </c>
      <c r="D22" s="54" t="str">
        <f t="shared" si="0"/>
        <v>FB</v>
      </c>
      <c r="E22" s="339">
        <f>Werte1!EV21/$E$4</f>
        <v>0</v>
      </c>
      <c r="F22" s="339">
        <f>Werte1!EW21/$F$4</f>
        <v>0</v>
      </c>
      <c r="G22" s="146">
        <f>Werte1!EX21/$G$4</f>
        <v>0</v>
      </c>
      <c r="H22" s="146">
        <f>Werte1!EY21/$H$4</f>
        <v>0</v>
      </c>
      <c r="I22" s="146">
        <f>Werte1!EZ21/$I$4</f>
        <v>0</v>
      </c>
      <c r="J22" s="146">
        <f>Werte1!FA21/$J$4</f>
        <v>0</v>
      </c>
      <c r="K22" s="146">
        <f>Werte1!FB21/$K$4</f>
        <v>0</v>
      </c>
      <c r="L22" s="146">
        <f>Werte1!FC21/$L$4</f>
        <v>0</v>
      </c>
      <c r="M22" s="146">
        <f>Werte1!FD21/$M$4</f>
        <v>0</v>
      </c>
      <c r="N22" s="146">
        <f>Werte1!FE21/$N$4</f>
        <v>0</v>
      </c>
      <c r="O22" s="146">
        <f>Werte1!FF21/$O$4</f>
        <v>0</v>
      </c>
      <c r="P22" s="146">
        <f>Werte1!FG21/$P$4</f>
        <v>0</v>
      </c>
      <c r="Q22" s="146">
        <f>Werte1!FH21/$Q$4</f>
        <v>0</v>
      </c>
      <c r="R22" s="146">
        <f>Werte1!FI21/$R$4</f>
        <v>0</v>
      </c>
      <c r="S22" s="146">
        <f>Werte1!FJ21/$S$4</f>
        <v>0</v>
      </c>
      <c r="T22" s="146">
        <f>Werte1!FK21/$T$4</f>
        <v>0</v>
      </c>
      <c r="U22" s="146">
        <f>Werte1!FL21/$U$4</f>
        <v>0</v>
      </c>
      <c r="V22" s="146">
        <f>Werte1!FM21/$V$4</f>
        <v>0</v>
      </c>
      <c r="W22" s="146">
        <f>Werte1!FN21/$W$4</f>
        <v>0</v>
      </c>
      <c r="X22" s="146">
        <f>Werte1!FO21/$X$4</f>
        <v>0</v>
      </c>
      <c r="Y22" s="146">
        <f>Werte1!FP21/$Y$4</f>
        <v>0</v>
      </c>
      <c r="Z22" s="146">
        <f>Werte1!FQ21/$Z$4</f>
        <v>0</v>
      </c>
      <c r="AA22" s="146">
        <f>Werte1!FR21/$AA$4</f>
        <v>0</v>
      </c>
      <c r="AB22" s="146">
        <f>Werte1!FS21/$AB$4</f>
        <v>0</v>
      </c>
      <c r="AC22" s="146">
        <f>Werte1!FT21/$AC$4</f>
        <v>0</v>
      </c>
      <c r="AD22" s="146">
        <f>Werte1!FU21/$AD$4</f>
        <v>0</v>
      </c>
      <c r="AE22" s="146">
        <f>Werte1!FV21/$AE$4</f>
        <v>0</v>
      </c>
      <c r="AF22" s="146">
        <f>Werte1!FW21/$AF$4</f>
        <v>0</v>
      </c>
      <c r="AG22" s="146">
        <f>Werte1!FX21/$AG$4</f>
        <v>0</v>
      </c>
      <c r="AH22" s="146">
        <f>Werte1!FY21/$AH$4</f>
        <v>0</v>
      </c>
      <c r="AI22" s="146">
        <f>Werte1!FZ21/$AI$4</f>
        <v>0</v>
      </c>
      <c r="AJ22" s="146">
        <f>Werte1!GA21/$AJ$4</f>
        <v>0</v>
      </c>
      <c r="AK22" s="146">
        <f>Werte1!GB21/$AK$4</f>
        <v>0</v>
      </c>
      <c r="AL22" s="146">
        <f>Werte1!GC21/$AL$4</f>
        <v>0</v>
      </c>
      <c r="AM22" s="146">
        <f>Werte1!GD21/$AM$4</f>
        <v>0</v>
      </c>
      <c r="AN22" s="146">
        <f>Werte1!GE21/$AN$4</f>
        <v>0</v>
      </c>
      <c r="AO22" s="146">
        <f>Werte1!GF21/$AO$4</f>
        <v>0</v>
      </c>
      <c r="AP22" s="146">
        <f>Werte1!GG21/$AP$4</f>
        <v>0</v>
      </c>
      <c r="AQ22" s="146">
        <f>Werte1!GH21/$AQ$4</f>
        <v>0</v>
      </c>
      <c r="AR22" s="146">
        <f>Werte1!GI21/$AR$4</f>
        <v>0</v>
      </c>
      <c r="AS22" s="49" t="str">
        <f t="shared" si="1"/>
        <v>S</v>
      </c>
    </row>
    <row r="23" spans="1:45" ht="15" x14ac:dyDescent="0.25">
      <c r="A23" s="21" t="s">
        <v>120</v>
      </c>
      <c r="B23" s="45">
        <f>Werte1!B22</f>
        <v>0</v>
      </c>
      <c r="C23" s="99">
        <f>'S19'!$E$103</f>
        <v>0</v>
      </c>
      <c r="D23" s="54" t="str">
        <f t="shared" si="0"/>
        <v>FB</v>
      </c>
      <c r="E23" s="339">
        <f>Werte1!EV22/$E$4</f>
        <v>0</v>
      </c>
      <c r="F23" s="339">
        <f>Werte1!EW22/$F$4</f>
        <v>0</v>
      </c>
      <c r="G23" s="146">
        <f>Werte1!EX22/$G$4</f>
        <v>0</v>
      </c>
      <c r="H23" s="146">
        <f>Werte1!EY22/$H$4</f>
        <v>0</v>
      </c>
      <c r="I23" s="146">
        <f>Werte1!EZ22/$I$4</f>
        <v>0</v>
      </c>
      <c r="J23" s="146">
        <f>Werte1!FA22/$J$4</f>
        <v>0</v>
      </c>
      <c r="K23" s="146">
        <f>Werte1!FB22/$K$4</f>
        <v>0</v>
      </c>
      <c r="L23" s="146">
        <f>Werte1!FC22/$L$4</f>
        <v>0</v>
      </c>
      <c r="M23" s="146">
        <f>Werte1!FD22/$M$4</f>
        <v>0</v>
      </c>
      <c r="N23" s="146">
        <f>Werte1!FE22/$N$4</f>
        <v>0</v>
      </c>
      <c r="O23" s="146">
        <f>Werte1!FF22/$O$4</f>
        <v>0</v>
      </c>
      <c r="P23" s="146">
        <f>Werte1!FG22/$P$4</f>
        <v>0</v>
      </c>
      <c r="Q23" s="146">
        <f>Werte1!FH22/$Q$4</f>
        <v>0</v>
      </c>
      <c r="R23" s="146">
        <f>Werte1!FI22/$R$4</f>
        <v>0</v>
      </c>
      <c r="S23" s="146">
        <f>Werte1!FJ22/$S$4</f>
        <v>0</v>
      </c>
      <c r="T23" s="146">
        <f>Werte1!FK22/$T$4</f>
        <v>0</v>
      </c>
      <c r="U23" s="146">
        <f>Werte1!FL22/$U$4</f>
        <v>0</v>
      </c>
      <c r="V23" s="146">
        <f>Werte1!FM22/$V$4</f>
        <v>0</v>
      </c>
      <c r="W23" s="146">
        <f>Werte1!FN22/$W$4</f>
        <v>0</v>
      </c>
      <c r="X23" s="146">
        <f>Werte1!FO22/$X$4</f>
        <v>0</v>
      </c>
      <c r="Y23" s="146">
        <f>Werte1!FP22/$Y$4</f>
        <v>0</v>
      </c>
      <c r="Z23" s="146">
        <f>Werte1!FQ22/$Z$4</f>
        <v>0</v>
      </c>
      <c r="AA23" s="146">
        <f>Werte1!FR22/$AA$4</f>
        <v>0</v>
      </c>
      <c r="AB23" s="146">
        <f>Werte1!FS22/$AB$4</f>
        <v>0</v>
      </c>
      <c r="AC23" s="146">
        <f>Werte1!FT22/$AC$4</f>
        <v>0</v>
      </c>
      <c r="AD23" s="146">
        <f>Werte1!FU22/$AD$4</f>
        <v>0</v>
      </c>
      <c r="AE23" s="146">
        <f>Werte1!FV22/$AE$4</f>
        <v>0</v>
      </c>
      <c r="AF23" s="146">
        <f>Werte1!FW22/$AF$4</f>
        <v>0</v>
      </c>
      <c r="AG23" s="146">
        <f>Werte1!FX22/$AG$4</f>
        <v>0</v>
      </c>
      <c r="AH23" s="146">
        <f>Werte1!FY22/$AH$4</f>
        <v>0</v>
      </c>
      <c r="AI23" s="146">
        <f>Werte1!FZ22/$AI$4</f>
        <v>0</v>
      </c>
      <c r="AJ23" s="146">
        <f>Werte1!GA22/$AJ$4</f>
        <v>0</v>
      </c>
      <c r="AK23" s="146">
        <f>Werte1!GB22/$AK$4</f>
        <v>0</v>
      </c>
      <c r="AL23" s="146">
        <f>Werte1!GC22/$AL$4</f>
        <v>0</v>
      </c>
      <c r="AM23" s="146">
        <f>Werte1!GD22/$AM$4</f>
        <v>0</v>
      </c>
      <c r="AN23" s="146">
        <f>Werte1!GE22/$AN$4</f>
        <v>0</v>
      </c>
      <c r="AO23" s="146">
        <f>Werte1!GF22/$AO$4</f>
        <v>0</v>
      </c>
      <c r="AP23" s="146">
        <f>Werte1!GG22/$AP$4</f>
        <v>0</v>
      </c>
      <c r="AQ23" s="146">
        <f>Werte1!GH22/$AQ$4</f>
        <v>0</v>
      </c>
      <c r="AR23" s="146">
        <f>Werte1!GI22/$AR$4</f>
        <v>0</v>
      </c>
      <c r="AS23" s="49" t="str">
        <f t="shared" si="1"/>
        <v>S</v>
      </c>
    </row>
    <row r="24" spans="1:45" ht="15" x14ac:dyDescent="0.25">
      <c r="A24" s="21" t="s">
        <v>121</v>
      </c>
      <c r="B24" s="45">
        <f>Werte1!B23</f>
        <v>0</v>
      </c>
      <c r="C24" s="99">
        <f>'S20'!$E$103</f>
        <v>0</v>
      </c>
      <c r="D24" s="54" t="str">
        <f t="shared" si="0"/>
        <v>FB</v>
      </c>
      <c r="E24" s="339">
        <f>Werte1!EV23/$E$4</f>
        <v>0</v>
      </c>
      <c r="F24" s="339">
        <f>Werte1!EW23/$F$4</f>
        <v>0</v>
      </c>
      <c r="G24" s="146">
        <f>Werte1!EX23/$G$4</f>
        <v>0</v>
      </c>
      <c r="H24" s="146">
        <f>Werte1!EY23/$H$4</f>
        <v>0</v>
      </c>
      <c r="I24" s="146">
        <f>Werte1!EZ23/$I$4</f>
        <v>0</v>
      </c>
      <c r="J24" s="146">
        <f>Werte1!FA23/$J$4</f>
        <v>0</v>
      </c>
      <c r="K24" s="146">
        <f>Werte1!FB23/$K$4</f>
        <v>0</v>
      </c>
      <c r="L24" s="146">
        <f>Werte1!FC23/$L$4</f>
        <v>0</v>
      </c>
      <c r="M24" s="146">
        <f>Werte1!FD23/$M$4</f>
        <v>0</v>
      </c>
      <c r="N24" s="146">
        <f>Werte1!FE23/$N$4</f>
        <v>0</v>
      </c>
      <c r="O24" s="146">
        <f>Werte1!FF23/$O$4</f>
        <v>0</v>
      </c>
      <c r="P24" s="146">
        <f>Werte1!FG23/$P$4</f>
        <v>0</v>
      </c>
      <c r="Q24" s="146">
        <f>Werte1!FH23/$Q$4</f>
        <v>0</v>
      </c>
      <c r="R24" s="146">
        <f>Werte1!FI23/$R$4</f>
        <v>0</v>
      </c>
      <c r="S24" s="146">
        <f>Werte1!FJ23/$S$4</f>
        <v>0</v>
      </c>
      <c r="T24" s="146">
        <f>Werte1!FK23/$T$4</f>
        <v>0</v>
      </c>
      <c r="U24" s="146">
        <f>Werte1!FL23/$U$4</f>
        <v>0</v>
      </c>
      <c r="V24" s="146">
        <f>Werte1!FM23/$V$4</f>
        <v>0</v>
      </c>
      <c r="W24" s="146">
        <f>Werte1!FN23/$W$4</f>
        <v>0</v>
      </c>
      <c r="X24" s="146">
        <f>Werte1!FO23/$X$4</f>
        <v>0</v>
      </c>
      <c r="Y24" s="146">
        <f>Werte1!FP23/$Y$4</f>
        <v>0</v>
      </c>
      <c r="Z24" s="146">
        <f>Werte1!FQ23/$Z$4</f>
        <v>0</v>
      </c>
      <c r="AA24" s="146">
        <f>Werte1!FR23/$AA$4</f>
        <v>0</v>
      </c>
      <c r="AB24" s="146">
        <f>Werte1!FS23/$AB$4</f>
        <v>0</v>
      </c>
      <c r="AC24" s="146">
        <f>Werte1!FT23/$AC$4</f>
        <v>0</v>
      </c>
      <c r="AD24" s="146">
        <f>Werte1!FU23/$AD$4</f>
        <v>0</v>
      </c>
      <c r="AE24" s="146">
        <f>Werte1!FV23/$AE$4</f>
        <v>0</v>
      </c>
      <c r="AF24" s="146">
        <f>Werte1!FW23/$AF$4</f>
        <v>0</v>
      </c>
      <c r="AG24" s="146">
        <f>Werte1!FX23/$AG$4</f>
        <v>0</v>
      </c>
      <c r="AH24" s="146">
        <f>Werte1!FY23/$AH$4</f>
        <v>0</v>
      </c>
      <c r="AI24" s="146">
        <f>Werte1!FZ23/$AI$4</f>
        <v>0</v>
      </c>
      <c r="AJ24" s="146">
        <f>Werte1!GA23/$AJ$4</f>
        <v>0</v>
      </c>
      <c r="AK24" s="146">
        <f>Werte1!GB23/$AK$4</f>
        <v>0</v>
      </c>
      <c r="AL24" s="146">
        <f>Werte1!GC23/$AL$4</f>
        <v>0</v>
      </c>
      <c r="AM24" s="146">
        <f>Werte1!GD23/$AM$4</f>
        <v>0</v>
      </c>
      <c r="AN24" s="146">
        <f>Werte1!GE23/$AN$4</f>
        <v>0</v>
      </c>
      <c r="AO24" s="146">
        <f>Werte1!GF23/$AO$4</f>
        <v>0</v>
      </c>
      <c r="AP24" s="146">
        <f>Werte1!GG23/$AP$4</f>
        <v>0</v>
      </c>
      <c r="AQ24" s="146">
        <f>Werte1!GH23/$AQ$4</f>
        <v>0</v>
      </c>
      <c r="AR24" s="146">
        <f>Werte1!GI23/$AR$4</f>
        <v>0</v>
      </c>
      <c r="AS24" s="49" t="str">
        <f t="shared" si="1"/>
        <v>S</v>
      </c>
    </row>
    <row r="25" spans="1:45" ht="15" x14ac:dyDescent="0.25">
      <c r="A25" s="21" t="s">
        <v>122</v>
      </c>
      <c r="B25" s="45">
        <f>Werte1!B24</f>
        <v>0</v>
      </c>
      <c r="C25" s="99">
        <f>'S21'!$E$103</f>
        <v>0</v>
      </c>
      <c r="D25" s="54" t="str">
        <f t="shared" si="0"/>
        <v>FB</v>
      </c>
      <c r="E25" s="339">
        <f>Werte1!EV24/$E$4</f>
        <v>0</v>
      </c>
      <c r="F25" s="339">
        <f>Werte1!EW24/$F$4</f>
        <v>0</v>
      </c>
      <c r="G25" s="146">
        <f>Werte1!EX24/$G$4</f>
        <v>0</v>
      </c>
      <c r="H25" s="146">
        <f>Werte1!EY24/$H$4</f>
        <v>0</v>
      </c>
      <c r="I25" s="146">
        <f>Werte1!EZ24/$I$4</f>
        <v>0</v>
      </c>
      <c r="J25" s="146">
        <f>Werte1!FA24/$J$4</f>
        <v>0</v>
      </c>
      <c r="K25" s="146">
        <f>Werte1!FB24/$K$4</f>
        <v>0</v>
      </c>
      <c r="L25" s="146">
        <f>Werte1!FC24/$L$4</f>
        <v>0</v>
      </c>
      <c r="M25" s="146">
        <f>Werte1!FD24/$M$4</f>
        <v>0</v>
      </c>
      <c r="N25" s="146">
        <f>Werte1!FE24/$N$4</f>
        <v>0</v>
      </c>
      <c r="O25" s="146">
        <f>Werte1!FF24/$O$4</f>
        <v>0</v>
      </c>
      <c r="P25" s="146">
        <f>Werte1!FG24/$P$4</f>
        <v>0</v>
      </c>
      <c r="Q25" s="146">
        <f>Werte1!FH24/$Q$4</f>
        <v>0</v>
      </c>
      <c r="R25" s="146">
        <f>Werte1!FI24/$R$4</f>
        <v>0</v>
      </c>
      <c r="S25" s="146">
        <f>Werte1!FJ24/$S$4</f>
        <v>0</v>
      </c>
      <c r="T25" s="146">
        <f>Werte1!FK24/$T$4</f>
        <v>0</v>
      </c>
      <c r="U25" s="146">
        <f>Werte1!FL24/$U$4</f>
        <v>0</v>
      </c>
      <c r="V25" s="146">
        <f>Werte1!FM24/$V$4</f>
        <v>0</v>
      </c>
      <c r="W25" s="146">
        <f>Werte1!FN24/$W$4</f>
        <v>0</v>
      </c>
      <c r="X25" s="146">
        <f>Werte1!FO24/$X$4</f>
        <v>0</v>
      </c>
      <c r="Y25" s="146">
        <f>Werte1!FP24/$Y$4</f>
        <v>0</v>
      </c>
      <c r="Z25" s="146">
        <f>Werte1!FQ24/$Z$4</f>
        <v>0</v>
      </c>
      <c r="AA25" s="146">
        <f>Werte1!FR24/$AA$4</f>
        <v>0</v>
      </c>
      <c r="AB25" s="146">
        <f>Werte1!FS24/$AB$4</f>
        <v>0</v>
      </c>
      <c r="AC25" s="146">
        <f>Werte1!FT24/$AC$4</f>
        <v>0</v>
      </c>
      <c r="AD25" s="146">
        <f>Werte1!FU24/$AD$4</f>
        <v>0</v>
      </c>
      <c r="AE25" s="146">
        <f>Werte1!FV24/$AE$4</f>
        <v>0</v>
      </c>
      <c r="AF25" s="146">
        <f>Werte1!FW24/$AF$4</f>
        <v>0</v>
      </c>
      <c r="AG25" s="146">
        <f>Werte1!FX24/$AG$4</f>
        <v>0</v>
      </c>
      <c r="AH25" s="146">
        <f>Werte1!FY24/$AH$4</f>
        <v>0</v>
      </c>
      <c r="AI25" s="146">
        <f>Werte1!FZ24/$AI$4</f>
        <v>0</v>
      </c>
      <c r="AJ25" s="146">
        <f>Werte1!GA24/$AJ$4</f>
        <v>0</v>
      </c>
      <c r="AK25" s="146">
        <f>Werte1!GB24/$AK$4</f>
        <v>0</v>
      </c>
      <c r="AL25" s="146">
        <f>Werte1!GC24/$AL$4</f>
        <v>0</v>
      </c>
      <c r="AM25" s="146">
        <f>Werte1!GD24/$AM$4</f>
        <v>0</v>
      </c>
      <c r="AN25" s="146">
        <f>Werte1!GE24/$AN$4</f>
        <v>0</v>
      </c>
      <c r="AO25" s="146">
        <f>Werte1!GF24/$AO$4</f>
        <v>0</v>
      </c>
      <c r="AP25" s="146">
        <f>Werte1!GG24/$AP$4</f>
        <v>0</v>
      </c>
      <c r="AQ25" s="146">
        <f>Werte1!GH24/$AQ$4</f>
        <v>0</v>
      </c>
      <c r="AR25" s="146">
        <f>Werte1!GI24/$AR$4</f>
        <v>0</v>
      </c>
      <c r="AS25" s="49" t="str">
        <f t="shared" si="1"/>
        <v>S</v>
      </c>
    </row>
    <row r="26" spans="1:45" ht="15" x14ac:dyDescent="0.25">
      <c r="A26" s="21" t="s">
        <v>123</v>
      </c>
      <c r="B26" s="45">
        <f>Werte1!B25</f>
        <v>0</v>
      </c>
      <c r="C26" s="99">
        <f>'S22'!$E$103</f>
        <v>0</v>
      </c>
      <c r="D26" s="54" t="str">
        <f t="shared" si="0"/>
        <v>FB</v>
      </c>
      <c r="E26" s="339">
        <f>Werte1!EV25/$E$4</f>
        <v>0</v>
      </c>
      <c r="F26" s="339">
        <f>Werte1!EW25/$F$4</f>
        <v>0</v>
      </c>
      <c r="G26" s="146">
        <f>Werte1!EX25/$G$4</f>
        <v>0</v>
      </c>
      <c r="H26" s="146">
        <f>Werte1!EY25/$H$4</f>
        <v>0</v>
      </c>
      <c r="I26" s="146">
        <f>Werte1!EZ25/$I$4</f>
        <v>0</v>
      </c>
      <c r="J26" s="146">
        <f>Werte1!FA25/$J$4</f>
        <v>0</v>
      </c>
      <c r="K26" s="146">
        <f>Werte1!FB25/$K$4</f>
        <v>0</v>
      </c>
      <c r="L26" s="146">
        <f>Werte1!FC25/$L$4</f>
        <v>0</v>
      </c>
      <c r="M26" s="146">
        <f>Werte1!FD25/$M$4</f>
        <v>0</v>
      </c>
      <c r="N26" s="146">
        <f>Werte1!FE25/$N$4</f>
        <v>0</v>
      </c>
      <c r="O26" s="146">
        <f>Werte1!FF25/$O$4</f>
        <v>0</v>
      </c>
      <c r="P26" s="146">
        <f>Werte1!FG25/$P$4</f>
        <v>0</v>
      </c>
      <c r="Q26" s="146">
        <f>Werte1!FH25/$Q$4</f>
        <v>0</v>
      </c>
      <c r="R26" s="146">
        <f>Werte1!FI25/$R$4</f>
        <v>0</v>
      </c>
      <c r="S26" s="146">
        <f>Werte1!FJ25/$S$4</f>
        <v>0</v>
      </c>
      <c r="T26" s="146">
        <f>Werte1!FK25/$T$4</f>
        <v>0</v>
      </c>
      <c r="U26" s="146">
        <f>Werte1!FL25/$U$4</f>
        <v>0</v>
      </c>
      <c r="V26" s="146">
        <f>Werte1!FM25/$V$4</f>
        <v>0</v>
      </c>
      <c r="W26" s="146">
        <f>Werte1!FN25/$W$4</f>
        <v>0</v>
      </c>
      <c r="X26" s="146">
        <f>Werte1!FO25/$X$4</f>
        <v>0</v>
      </c>
      <c r="Y26" s="146">
        <f>Werte1!FP25/$Y$4</f>
        <v>0</v>
      </c>
      <c r="Z26" s="146">
        <f>Werte1!FQ25/$Z$4</f>
        <v>0</v>
      </c>
      <c r="AA26" s="146">
        <f>Werte1!FR25/$AA$4</f>
        <v>0</v>
      </c>
      <c r="AB26" s="146">
        <f>Werte1!FS25/$AB$4</f>
        <v>0</v>
      </c>
      <c r="AC26" s="146">
        <f>Werte1!FT25/$AC$4</f>
        <v>0</v>
      </c>
      <c r="AD26" s="146">
        <f>Werte1!FU25/$AD$4</f>
        <v>0</v>
      </c>
      <c r="AE26" s="146">
        <f>Werte1!FV25/$AE$4</f>
        <v>0</v>
      </c>
      <c r="AF26" s="146">
        <f>Werte1!FW25/$AF$4</f>
        <v>0</v>
      </c>
      <c r="AG26" s="146">
        <f>Werte1!FX25/$AG$4</f>
        <v>0</v>
      </c>
      <c r="AH26" s="146">
        <f>Werte1!FY25/$AH$4</f>
        <v>0</v>
      </c>
      <c r="AI26" s="146">
        <f>Werte1!FZ25/$AI$4</f>
        <v>0</v>
      </c>
      <c r="AJ26" s="146">
        <f>Werte1!GA25/$AJ$4</f>
        <v>0</v>
      </c>
      <c r="AK26" s="146">
        <f>Werte1!GB25/$AK$4</f>
        <v>0</v>
      </c>
      <c r="AL26" s="146">
        <f>Werte1!GC25/$AL$4</f>
        <v>0</v>
      </c>
      <c r="AM26" s="146">
        <f>Werte1!GD25/$AM$4</f>
        <v>0</v>
      </c>
      <c r="AN26" s="146">
        <f>Werte1!GE25/$AN$4</f>
        <v>0</v>
      </c>
      <c r="AO26" s="146">
        <f>Werte1!GF25/$AO$4</f>
        <v>0</v>
      </c>
      <c r="AP26" s="146">
        <f>Werte1!GG25/$AP$4</f>
        <v>0</v>
      </c>
      <c r="AQ26" s="146">
        <f>Werte1!GH25/$AQ$4</f>
        <v>0</v>
      </c>
      <c r="AR26" s="146">
        <f>Werte1!GI25/$AR$4</f>
        <v>0</v>
      </c>
      <c r="AS26" s="49" t="str">
        <f t="shared" si="1"/>
        <v>S</v>
      </c>
    </row>
    <row r="27" spans="1:45" ht="15" x14ac:dyDescent="0.25">
      <c r="A27" s="21" t="s">
        <v>124</v>
      </c>
      <c r="B27" s="45">
        <f>Werte1!B26</f>
        <v>0</v>
      </c>
      <c r="C27" s="99">
        <f>'S23'!$E$103</f>
        <v>0</v>
      </c>
      <c r="D27" s="54" t="str">
        <f t="shared" si="0"/>
        <v>FB</v>
      </c>
      <c r="E27" s="339">
        <f>Werte1!EV26/$E$4</f>
        <v>0</v>
      </c>
      <c r="F27" s="339">
        <f>Werte1!EW26/$F$4</f>
        <v>0</v>
      </c>
      <c r="G27" s="146">
        <f>Werte1!EX26/$G$4</f>
        <v>0</v>
      </c>
      <c r="H27" s="146">
        <f>Werte1!EY26/$H$4</f>
        <v>0</v>
      </c>
      <c r="I27" s="146">
        <f>Werte1!EZ26/$I$4</f>
        <v>0</v>
      </c>
      <c r="J27" s="146">
        <f>Werte1!FA26/$J$4</f>
        <v>0</v>
      </c>
      <c r="K27" s="146">
        <f>Werte1!FB26/$K$4</f>
        <v>0</v>
      </c>
      <c r="L27" s="146">
        <f>Werte1!FC26/$L$4</f>
        <v>0</v>
      </c>
      <c r="M27" s="146">
        <f>Werte1!FD26/$M$4</f>
        <v>0</v>
      </c>
      <c r="N27" s="146">
        <f>Werte1!FE26/$N$4</f>
        <v>0</v>
      </c>
      <c r="O27" s="146">
        <f>Werte1!FF26/$O$4</f>
        <v>0</v>
      </c>
      <c r="P27" s="146">
        <f>Werte1!FG26/$P$4</f>
        <v>0</v>
      </c>
      <c r="Q27" s="146">
        <f>Werte1!FH26/$Q$4</f>
        <v>0</v>
      </c>
      <c r="R27" s="146">
        <f>Werte1!FI26/$R$4</f>
        <v>0</v>
      </c>
      <c r="S27" s="146">
        <f>Werte1!FJ26/$S$4</f>
        <v>0</v>
      </c>
      <c r="T27" s="146">
        <f>Werte1!FK26/$T$4</f>
        <v>0</v>
      </c>
      <c r="U27" s="146">
        <f>Werte1!FL26/$U$4</f>
        <v>0</v>
      </c>
      <c r="V27" s="146">
        <f>Werte1!FM26/$V$4</f>
        <v>0</v>
      </c>
      <c r="W27" s="146">
        <f>Werte1!FN26/$W$4</f>
        <v>0</v>
      </c>
      <c r="X27" s="146">
        <f>Werte1!FO26/$X$4</f>
        <v>0</v>
      </c>
      <c r="Y27" s="146">
        <f>Werte1!FP26/$Y$4</f>
        <v>0</v>
      </c>
      <c r="Z27" s="146">
        <f>Werte1!FQ26/$Z$4</f>
        <v>0</v>
      </c>
      <c r="AA27" s="146">
        <f>Werte1!FR26/$AA$4</f>
        <v>0</v>
      </c>
      <c r="AB27" s="146">
        <f>Werte1!FS26/$AB$4</f>
        <v>0</v>
      </c>
      <c r="AC27" s="146">
        <f>Werte1!FT26/$AC$4</f>
        <v>0</v>
      </c>
      <c r="AD27" s="146">
        <f>Werte1!FU26/$AD$4</f>
        <v>0</v>
      </c>
      <c r="AE27" s="146">
        <f>Werte1!FV26/$AE$4</f>
        <v>0</v>
      </c>
      <c r="AF27" s="146">
        <f>Werte1!FW26/$AF$4</f>
        <v>0</v>
      </c>
      <c r="AG27" s="146">
        <f>Werte1!FX26/$AG$4</f>
        <v>0</v>
      </c>
      <c r="AH27" s="146">
        <f>Werte1!FY26/$AH$4</f>
        <v>0</v>
      </c>
      <c r="AI27" s="146">
        <f>Werte1!FZ26/$AI$4</f>
        <v>0</v>
      </c>
      <c r="AJ27" s="146">
        <f>Werte1!GA26/$AJ$4</f>
        <v>0</v>
      </c>
      <c r="AK27" s="146">
        <f>Werte1!GB26/$AK$4</f>
        <v>0</v>
      </c>
      <c r="AL27" s="146">
        <f>Werte1!GC26/$AL$4</f>
        <v>0</v>
      </c>
      <c r="AM27" s="146">
        <f>Werte1!GD26/$AM$4</f>
        <v>0</v>
      </c>
      <c r="AN27" s="146">
        <f>Werte1!GE26/$AN$4</f>
        <v>0</v>
      </c>
      <c r="AO27" s="146">
        <f>Werte1!GF26/$AO$4</f>
        <v>0</v>
      </c>
      <c r="AP27" s="146">
        <f>Werte1!GG26/$AP$4</f>
        <v>0</v>
      </c>
      <c r="AQ27" s="146">
        <f>Werte1!GH26/$AQ$4</f>
        <v>0</v>
      </c>
      <c r="AR27" s="146">
        <f>Werte1!GI26/$AR$4</f>
        <v>0</v>
      </c>
      <c r="AS27" s="49" t="str">
        <f t="shared" si="1"/>
        <v>S</v>
      </c>
    </row>
    <row r="28" spans="1:45" ht="15" x14ac:dyDescent="0.25">
      <c r="A28" s="21" t="s">
        <v>125</v>
      </c>
      <c r="B28" s="45">
        <f>Werte1!B27</f>
        <v>0</v>
      </c>
      <c r="C28" s="99">
        <f>'S24'!$E$103</f>
        <v>0</v>
      </c>
      <c r="D28" s="54" t="str">
        <f t="shared" si="0"/>
        <v>FB</v>
      </c>
      <c r="E28" s="339">
        <f>Werte1!EV27/$E$4</f>
        <v>0</v>
      </c>
      <c r="F28" s="339">
        <f>Werte1!EW27/$F$4</f>
        <v>0</v>
      </c>
      <c r="G28" s="146">
        <f>Werte1!EX27/$G$4</f>
        <v>0</v>
      </c>
      <c r="H28" s="146">
        <f>Werte1!EY27/$H$4</f>
        <v>0</v>
      </c>
      <c r="I28" s="146">
        <f>Werte1!EZ27/$I$4</f>
        <v>0</v>
      </c>
      <c r="J28" s="146">
        <f>Werte1!FA27/$J$4</f>
        <v>0</v>
      </c>
      <c r="K28" s="146">
        <f>Werte1!FB27/$K$4</f>
        <v>0</v>
      </c>
      <c r="L28" s="146">
        <f>Werte1!FC27/$L$4</f>
        <v>0</v>
      </c>
      <c r="M28" s="146">
        <f>Werte1!FD27/$M$4</f>
        <v>0</v>
      </c>
      <c r="N28" s="146">
        <f>Werte1!FE27/$N$4</f>
        <v>0</v>
      </c>
      <c r="O28" s="146">
        <f>Werte1!FF27/$O$4</f>
        <v>0</v>
      </c>
      <c r="P28" s="146">
        <f>Werte1!FG27/$P$4</f>
        <v>0</v>
      </c>
      <c r="Q28" s="146">
        <f>Werte1!FH27/$Q$4</f>
        <v>0</v>
      </c>
      <c r="R28" s="146">
        <f>Werte1!FI27/$R$4</f>
        <v>0</v>
      </c>
      <c r="S28" s="146">
        <f>Werte1!FJ27/$S$4</f>
        <v>0</v>
      </c>
      <c r="T28" s="146">
        <f>Werte1!FK27/$T$4</f>
        <v>0</v>
      </c>
      <c r="U28" s="146">
        <f>Werte1!FL27/$U$4</f>
        <v>0</v>
      </c>
      <c r="V28" s="146">
        <f>Werte1!FM27/$V$4</f>
        <v>0</v>
      </c>
      <c r="W28" s="146">
        <f>Werte1!FN27/$W$4</f>
        <v>0</v>
      </c>
      <c r="X28" s="146">
        <f>Werte1!FO27/$X$4</f>
        <v>0</v>
      </c>
      <c r="Y28" s="146">
        <f>Werte1!FP27/$Y$4</f>
        <v>0</v>
      </c>
      <c r="Z28" s="146">
        <f>Werte1!FQ27/$Z$4</f>
        <v>0</v>
      </c>
      <c r="AA28" s="146">
        <f>Werte1!FR27/$AA$4</f>
        <v>0</v>
      </c>
      <c r="AB28" s="146">
        <f>Werte1!FS27/$AB$4</f>
        <v>0</v>
      </c>
      <c r="AC28" s="146">
        <f>Werte1!FT27/$AC$4</f>
        <v>0</v>
      </c>
      <c r="AD28" s="146">
        <f>Werte1!FU27/$AD$4</f>
        <v>0</v>
      </c>
      <c r="AE28" s="146">
        <f>Werte1!FV27/$AE$4</f>
        <v>0</v>
      </c>
      <c r="AF28" s="146">
        <f>Werte1!FW27/$AF$4</f>
        <v>0</v>
      </c>
      <c r="AG28" s="146">
        <f>Werte1!FX27/$AG$4</f>
        <v>0</v>
      </c>
      <c r="AH28" s="146">
        <f>Werte1!FY27/$AH$4</f>
        <v>0</v>
      </c>
      <c r="AI28" s="146">
        <f>Werte1!FZ27/$AI$4</f>
        <v>0</v>
      </c>
      <c r="AJ28" s="146">
        <f>Werte1!GA27/$AJ$4</f>
        <v>0</v>
      </c>
      <c r="AK28" s="146">
        <f>Werte1!GB27/$AK$4</f>
        <v>0</v>
      </c>
      <c r="AL28" s="146">
        <f>Werte1!GC27/$AL$4</f>
        <v>0</v>
      </c>
      <c r="AM28" s="146">
        <f>Werte1!GD27/$AM$4</f>
        <v>0</v>
      </c>
      <c r="AN28" s="146">
        <f>Werte1!GE27/$AN$4</f>
        <v>0</v>
      </c>
      <c r="AO28" s="146">
        <f>Werte1!GF27/$AO$4</f>
        <v>0</v>
      </c>
      <c r="AP28" s="146">
        <f>Werte1!GG27/$AP$4</f>
        <v>0</v>
      </c>
      <c r="AQ28" s="146">
        <f>Werte1!GH27/$AQ$4</f>
        <v>0</v>
      </c>
      <c r="AR28" s="146">
        <f>Werte1!GI27/$AR$4</f>
        <v>0</v>
      </c>
      <c r="AS28" s="49" t="str">
        <f t="shared" si="1"/>
        <v>S</v>
      </c>
    </row>
    <row r="29" spans="1:45" ht="15" x14ac:dyDescent="0.25">
      <c r="A29" s="21" t="s">
        <v>126</v>
      </c>
      <c r="B29" s="45">
        <f>Werte1!B28</f>
        <v>0</v>
      </c>
      <c r="C29" s="99">
        <f>'S25'!$E$103</f>
        <v>0</v>
      </c>
      <c r="D29" s="54" t="str">
        <f t="shared" si="0"/>
        <v>FB</v>
      </c>
      <c r="E29" s="339">
        <f>Werte1!EV28/$E$4</f>
        <v>0</v>
      </c>
      <c r="F29" s="339">
        <f>Werte1!EW28/$F$4</f>
        <v>0</v>
      </c>
      <c r="G29" s="146">
        <f>Werte1!EX28/$G$4</f>
        <v>0</v>
      </c>
      <c r="H29" s="146">
        <f>Werte1!EY28/$H$4</f>
        <v>0</v>
      </c>
      <c r="I29" s="146">
        <f>Werte1!EZ28/$I$4</f>
        <v>0</v>
      </c>
      <c r="J29" s="146">
        <f>Werte1!FA28/$J$4</f>
        <v>0</v>
      </c>
      <c r="K29" s="146">
        <f>Werte1!FB28/$K$4</f>
        <v>0</v>
      </c>
      <c r="L29" s="146">
        <f>Werte1!FC28/$L$4</f>
        <v>0</v>
      </c>
      <c r="M29" s="146">
        <f>Werte1!FD28/$M$4</f>
        <v>0</v>
      </c>
      <c r="N29" s="146">
        <f>Werte1!FE28/$N$4</f>
        <v>0</v>
      </c>
      <c r="O29" s="146">
        <f>Werte1!FF28/$O$4</f>
        <v>0</v>
      </c>
      <c r="P29" s="146">
        <f>Werte1!FG28/$P$4</f>
        <v>0</v>
      </c>
      <c r="Q29" s="146">
        <f>Werte1!FH28/$Q$4</f>
        <v>0</v>
      </c>
      <c r="R29" s="146">
        <f>Werte1!FI28/$R$4</f>
        <v>0</v>
      </c>
      <c r="S29" s="146">
        <f>Werte1!FJ28/$S$4</f>
        <v>0</v>
      </c>
      <c r="T29" s="146">
        <f>Werte1!FK28/$T$4</f>
        <v>0</v>
      </c>
      <c r="U29" s="146">
        <f>Werte1!FL28/$U$4</f>
        <v>0</v>
      </c>
      <c r="V29" s="146">
        <f>Werte1!FM28/$V$4</f>
        <v>0</v>
      </c>
      <c r="W29" s="146">
        <f>Werte1!FN28/$W$4</f>
        <v>0</v>
      </c>
      <c r="X29" s="146">
        <f>Werte1!FO28/$X$4</f>
        <v>0</v>
      </c>
      <c r="Y29" s="146">
        <f>Werte1!FP28/$Y$4</f>
        <v>0</v>
      </c>
      <c r="Z29" s="146">
        <f>Werte1!FQ28/$Z$4</f>
        <v>0</v>
      </c>
      <c r="AA29" s="146">
        <f>Werte1!FR28/$AA$4</f>
        <v>0</v>
      </c>
      <c r="AB29" s="146">
        <f>Werte1!FS28/$AB$4</f>
        <v>0</v>
      </c>
      <c r="AC29" s="146">
        <f>Werte1!FT28/$AC$4</f>
        <v>0</v>
      </c>
      <c r="AD29" s="146">
        <f>Werte1!FU28/$AD$4</f>
        <v>0</v>
      </c>
      <c r="AE29" s="146">
        <f>Werte1!FV28/$AE$4</f>
        <v>0</v>
      </c>
      <c r="AF29" s="146">
        <f>Werte1!FW28/$AF$4</f>
        <v>0</v>
      </c>
      <c r="AG29" s="146">
        <f>Werte1!FX28/$AG$4</f>
        <v>0</v>
      </c>
      <c r="AH29" s="146">
        <f>Werte1!FY28/$AH$4</f>
        <v>0</v>
      </c>
      <c r="AI29" s="146">
        <f>Werte1!FZ28/$AI$4</f>
        <v>0</v>
      </c>
      <c r="AJ29" s="146">
        <f>Werte1!GA28/$AJ$4</f>
        <v>0</v>
      </c>
      <c r="AK29" s="146">
        <f>Werte1!GB28/$AK$4</f>
        <v>0</v>
      </c>
      <c r="AL29" s="146">
        <f>Werte1!GC28/$AL$4</f>
        <v>0</v>
      </c>
      <c r="AM29" s="146">
        <f>Werte1!GD28/$AM$4</f>
        <v>0</v>
      </c>
      <c r="AN29" s="146">
        <f>Werte1!GE28/$AN$4</f>
        <v>0</v>
      </c>
      <c r="AO29" s="146">
        <f>Werte1!GF28/$AO$4</f>
        <v>0</v>
      </c>
      <c r="AP29" s="146">
        <f>Werte1!GG28/$AP$4</f>
        <v>0</v>
      </c>
      <c r="AQ29" s="146">
        <f>Werte1!GH28/$AQ$4</f>
        <v>0</v>
      </c>
      <c r="AR29" s="146">
        <f>Werte1!GI28/$AR$4</f>
        <v>0</v>
      </c>
      <c r="AS29" s="49" t="str">
        <f t="shared" si="1"/>
        <v>S</v>
      </c>
    </row>
    <row r="30" spans="1:45" ht="15" x14ac:dyDescent="0.25">
      <c r="A30" s="21" t="s">
        <v>127</v>
      </c>
      <c r="B30" s="45">
        <f>Werte1!B29</f>
        <v>0</v>
      </c>
      <c r="C30" s="99">
        <f>'S26'!$E$103</f>
        <v>0</v>
      </c>
      <c r="D30" s="54" t="str">
        <f t="shared" si="0"/>
        <v>FB</v>
      </c>
      <c r="E30" s="339">
        <f>Werte1!EV29/$E$4</f>
        <v>0</v>
      </c>
      <c r="F30" s="339">
        <f>Werte1!EW29/$F$4</f>
        <v>0</v>
      </c>
      <c r="G30" s="146">
        <f>Werte1!EX29/$G$4</f>
        <v>0</v>
      </c>
      <c r="H30" s="146">
        <f>Werte1!EY29/$H$4</f>
        <v>0</v>
      </c>
      <c r="I30" s="146">
        <f>Werte1!EZ29/$I$4</f>
        <v>0</v>
      </c>
      <c r="J30" s="146">
        <f>Werte1!FA29/$J$4</f>
        <v>0</v>
      </c>
      <c r="K30" s="146">
        <f>Werte1!FB29/$K$4</f>
        <v>0</v>
      </c>
      <c r="L30" s="146">
        <f>Werte1!FC29/$L$4</f>
        <v>0</v>
      </c>
      <c r="M30" s="146">
        <f>Werte1!FD29/$M$4</f>
        <v>0</v>
      </c>
      <c r="N30" s="146">
        <f>Werte1!FE29/$N$4</f>
        <v>0</v>
      </c>
      <c r="O30" s="146">
        <f>Werte1!FF29/$O$4</f>
        <v>0</v>
      </c>
      <c r="P30" s="146">
        <f>Werte1!FG29/$P$4</f>
        <v>0</v>
      </c>
      <c r="Q30" s="146">
        <f>Werte1!FH29/$Q$4</f>
        <v>0</v>
      </c>
      <c r="R30" s="146">
        <f>Werte1!FI29/$R$4</f>
        <v>0</v>
      </c>
      <c r="S30" s="146">
        <f>Werte1!FJ29/$S$4</f>
        <v>0</v>
      </c>
      <c r="T30" s="146">
        <f>Werte1!FK29/$T$4</f>
        <v>0</v>
      </c>
      <c r="U30" s="146">
        <f>Werte1!FL29/$U$4</f>
        <v>0</v>
      </c>
      <c r="V30" s="146">
        <f>Werte1!FM29/$V$4</f>
        <v>0</v>
      </c>
      <c r="W30" s="146">
        <f>Werte1!FN29/$W$4</f>
        <v>0</v>
      </c>
      <c r="X30" s="146">
        <f>Werte1!FO29/$X$4</f>
        <v>0</v>
      </c>
      <c r="Y30" s="146">
        <f>Werte1!FP29/$Y$4</f>
        <v>0</v>
      </c>
      <c r="Z30" s="146">
        <f>Werte1!FQ29/$Z$4</f>
        <v>0</v>
      </c>
      <c r="AA30" s="146">
        <f>Werte1!FR29/$AA$4</f>
        <v>0</v>
      </c>
      <c r="AB30" s="146">
        <f>Werte1!FS29/$AB$4</f>
        <v>0</v>
      </c>
      <c r="AC30" s="146">
        <f>Werte1!FT29/$AC$4</f>
        <v>0</v>
      </c>
      <c r="AD30" s="146">
        <f>Werte1!FU29/$AD$4</f>
        <v>0</v>
      </c>
      <c r="AE30" s="146">
        <f>Werte1!FV29/$AE$4</f>
        <v>0</v>
      </c>
      <c r="AF30" s="146">
        <f>Werte1!FW29/$AF$4</f>
        <v>0</v>
      </c>
      <c r="AG30" s="146">
        <f>Werte1!FX29/$AG$4</f>
        <v>0</v>
      </c>
      <c r="AH30" s="146">
        <f>Werte1!FY29/$AH$4</f>
        <v>0</v>
      </c>
      <c r="AI30" s="146">
        <f>Werte1!FZ29/$AI$4</f>
        <v>0</v>
      </c>
      <c r="AJ30" s="146">
        <f>Werte1!GA29/$AJ$4</f>
        <v>0</v>
      </c>
      <c r="AK30" s="146">
        <f>Werte1!GB29/$AK$4</f>
        <v>0</v>
      </c>
      <c r="AL30" s="146">
        <f>Werte1!GC29/$AL$4</f>
        <v>0</v>
      </c>
      <c r="AM30" s="146">
        <f>Werte1!GD29/$AM$4</f>
        <v>0</v>
      </c>
      <c r="AN30" s="146">
        <f>Werte1!GE29/$AN$4</f>
        <v>0</v>
      </c>
      <c r="AO30" s="146">
        <f>Werte1!GF29/$AO$4</f>
        <v>0</v>
      </c>
      <c r="AP30" s="146">
        <f>Werte1!GG29/$AP$4</f>
        <v>0</v>
      </c>
      <c r="AQ30" s="146">
        <f>Werte1!GH29/$AQ$4</f>
        <v>0</v>
      </c>
      <c r="AR30" s="146">
        <f>Werte1!GI29/$AR$4</f>
        <v>0</v>
      </c>
      <c r="AS30" s="49" t="str">
        <f t="shared" si="1"/>
        <v>S</v>
      </c>
    </row>
    <row r="31" spans="1:45" ht="15" x14ac:dyDescent="0.25">
      <c r="A31" s="21" t="s">
        <v>128</v>
      </c>
      <c r="B31" s="45">
        <f>Werte1!B30</f>
        <v>0</v>
      </c>
      <c r="C31" s="99">
        <f>'S27'!$E$103</f>
        <v>0</v>
      </c>
      <c r="D31" s="54" t="str">
        <f t="shared" si="0"/>
        <v>FB</v>
      </c>
      <c r="E31" s="339">
        <f>Werte1!EV30/$E$4</f>
        <v>0</v>
      </c>
      <c r="F31" s="339">
        <f>Werte1!EW30/$F$4</f>
        <v>0</v>
      </c>
      <c r="G31" s="146">
        <f>Werte1!EX30/$G$4</f>
        <v>0</v>
      </c>
      <c r="H31" s="146">
        <f>Werte1!EY30/$H$4</f>
        <v>0</v>
      </c>
      <c r="I31" s="146">
        <f>Werte1!EZ30/$I$4</f>
        <v>0</v>
      </c>
      <c r="J31" s="146">
        <f>Werte1!FA30/$J$4</f>
        <v>0</v>
      </c>
      <c r="K31" s="146">
        <f>Werte1!FB30/$K$4</f>
        <v>0</v>
      </c>
      <c r="L31" s="146">
        <f>Werte1!FC30/$L$4</f>
        <v>0</v>
      </c>
      <c r="M31" s="146">
        <f>Werte1!FD30/$M$4</f>
        <v>0</v>
      </c>
      <c r="N31" s="146">
        <f>Werte1!FE30/$N$4</f>
        <v>0</v>
      </c>
      <c r="O31" s="146">
        <f>Werte1!FF30/$O$4</f>
        <v>0</v>
      </c>
      <c r="P31" s="146">
        <f>Werte1!FG30/$P$4</f>
        <v>0</v>
      </c>
      <c r="Q31" s="146">
        <f>Werte1!FH30/$Q$4</f>
        <v>0</v>
      </c>
      <c r="R31" s="146">
        <f>Werte1!FI30/$R$4</f>
        <v>0</v>
      </c>
      <c r="S31" s="146">
        <f>Werte1!FJ30/$S$4</f>
        <v>0</v>
      </c>
      <c r="T31" s="146">
        <f>Werte1!FK30/$T$4</f>
        <v>0</v>
      </c>
      <c r="U31" s="146">
        <f>Werte1!FL30/$U$4</f>
        <v>0</v>
      </c>
      <c r="V31" s="146">
        <f>Werte1!FM30/$V$4</f>
        <v>0</v>
      </c>
      <c r="W31" s="146">
        <f>Werte1!FN30/$W$4</f>
        <v>0</v>
      </c>
      <c r="X31" s="146">
        <f>Werte1!FO30/$X$4</f>
        <v>0</v>
      </c>
      <c r="Y31" s="146">
        <f>Werte1!FP30/$Y$4</f>
        <v>0</v>
      </c>
      <c r="Z31" s="146">
        <f>Werte1!FQ30/$Z$4</f>
        <v>0</v>
      </c>
      <c r="AA31" s="146">
        <f>Werte1!FR30/$AA$4</f>
        <v>0</v>
      </c>
      <c r="AB31" s="146">
        <f>Werte1!FS30/$AB$4</f>
        <v>0</v>
      </c>
      <c r="AC31" s="146">
        <f>Werte1!FT30/$AC$4</f>
        <v>0</v>
      </c>
      <c r="AD31" s="146">
        <f>Werte1!FU30/$AD$4</f>
        <v>0</v>
      </c>
      <c r="AE31" s="146">
        <f>Werte1!FV30/$AE$4</f>
        <v>0</v>
      </c>
      <c r="AF31" s="146">
        <f>Werte1!FW30/$AF$4</f>
        <v>0</v>
      </c>
      <c r="AG31" s="146">
        <f>Werte1!FX30/$AG$4</f>
        <v>0</v>
      </c>
      <c r="AH31" s="146">
        <f>Werte1!FY30/$AH$4</f>
        <v>0</v>
      </c>
      <c r="AI31" s="146">
        <f>Werte1!FZ30/$AI$4</f>
        <v>0</v>
      </c>
      <c r="AJ31" s="146">
        <f>Werte1!GA30/$AJ$4</f>
        <v>0</v>
      </c>
      <c r="AK31" s="146">
        <f>Werte1!GB30/$AK$4</f>
        <v>0</v>
      </c>
      <c r="AL31" s="146">
        <f>Werte1!GC30/$AL$4</f>
        <v>0</v>
      </c>
      <c r="AM31" s="146">
        <f>Werte1!GD30/$AM$4</f>
        <v>0</v>
      </c>
      <c r="AN31" s="146">
        <f>Werte1!GE30/$AN$4</f>
        <v>0</v>
      </c>
      <c r="AO31" s="146">
        <f>Werte1!GF30/$AO$4</f>
        <v>0</v>
      </c>
      <c r="AP31" s="146">
        <f>Werte1!GG30/$AP$4</f>
        <v>0</v>
      </c>
      <c r="AQ31" s="146">
        <f>Werte1!GH30/$AQ$4</f>
        <v>0</v>
      </c>
      <c r="AR31" s="146">
        <f>Werte1!GI30/$AR$4</f>
        <v>0</v>
      </c>
      <c r="AS31" s="49" t="str">
        <f t="shared" si="1"/>
        <v>S</v>
      </c>
    </row>
    <row r="32" spans="1:45" ht="15" x14ac:dyDescent="0.25">
      <c r="A32" s="21" t="s">
        <v>129</v>
      </c>
      <c r="B32" s="45">
        <f>Werte1!B31</f>
        <v>0</v>
      </c>
      <c r="C32" s="99">
        <f>'S28'!$E$103</f>
        <v>0</v>
      </c>
      <c r="D32" s="54" t="str">
        <f t="shared" si="0"/>
        <v>FB</v>
      </c>
      <c r="E32" s="339">
        <f>Werte1!EV31/$E$4</f>
        <v>0</v>
      </c>
      <c r="F32" s="339">
        <f>Werte1!EW31/$F$4</f>
        <v>0</v>
      </c>
      <c r="G32" s="146">
        <f>Werte1!EX31/$G$4</f>
        <v>0</v>
      </c>
      <c r="H32" s="146">
        <f>Werte1!EY31/$H$4</f>
        <v>0</v>
      </c>
      <c r="I32" s="146">
        <f>Werte1!EZ31/$I$4</f>
        <v>0</v>
      </c>
      <c r="J32" s="146">
        <f>Werte1!FA31/$J$4</f>
        <v>0</v>
      </c>
      <c r="K32" s="146">
        <f>Werte1!FB31/$K$4</f>
        <v>0</v>
      </c>
      <c r="L32" s="146">
        <f>Werte1!FC31/$L$4</f>
        <v>0</v>
      </c>
      <c r="M32" s="146">
        <f>Werte1!FD31/$M$4</f>
        <v>0</v>
      </c>
      <c r="N32" s="146">
        <f>Werte1!FE31/$N$4</f>
        <v>0</v>
      </c>
      <c r="O32" s="146">
        <f>Werte1!FF31/$O$4</f>
        <v>0</v>
      </c>
      <c r="P32" s="146">
        <f>Werte1!FG31/$P$4</f>
        <v>0</v>
      </c>
      <c r="Q32" s="146">
        <f>Werte1!FH31/$Q$4</f>
        <v>0</v>
      </c>
      <c r="R32" s="146">
        <f>Werte1!FI31/$R$4</f>
        <v>0</v>
      </c>
      <c r="S32" s="146">
        <f>Werte1!FJ31/$S$4</f>
        <v>0</v>
      </c>
      <c r="T32" s="146">
        <f>Werte1!FK31/$T$4</f>
        <v>0</v>
      </c>
      <c r="U32" s="146">
        <f>Werte1!FL31/$U$4</f>
        <v>0</v>
      </c>
      <c r="V32" s="146">
        <f>Werte1!FM31/$V$4</f>
        <v>0</v>
      </c>
      <c r="W32" s="146">
        <f>Werte1!FN31/$W$4</f>
        <v>0</v>
      </c>
      <c r="X32" s="146">
        <f>Werte1!FO31/$X$4</f>
        <v>0</v>
      </c>
      <c r="Y32" s="146">
        <f>Werte1!FP31/$Y$4</f>
        <v>0</v>
      </c>
      <c r="Z32" s="146">
        <f>Werte1!FQ31/$Z$4</f>
        <v>0</v>
      </c>
      <c r="AA32" s="146">
        <f>Werte1!FR31/$AA$4</f>
        <v>0</v>
      </c>
      <c r="AB32" s="146">
        <f>Werte1!FS31/$AB$4</f>
        <v>0</v>
      </c>
      <c r="AC32" s="146">
        <f>Werte1!FT31/$AC$4</f>
        <v>0</v>
      </c>
      <c r="AD32" s="146">
        <f>Werte1!FU31/$AD$4</f>
        <v>0</v>
      </c>
      <c r="AE32" s="146">
        <f>Werte1!FV31/$AE$4</f>
        <v>0</v>
      </c>
      <c r="AF32" s="146">
        <f>Werte1!FW31/$AF$4</f>
        <v>0</v>
      </c>
      <c r="AG32" s="146">
        <f>Werte1!FX31/$AG$4</f>
        <v>0</v>
      </c>
      <c r="AH32" s="146">
        <f>Werte1!FY31/$AH$4</f>
        <v>0</v>
      </c>
      <c r="AI32" s="146">
        <f>Werte1!FZ31/$AI$4</f>
        <v>0</v>
      </c>
      <c r="AJ32" s="146">
        <f>Werte1!GA31/$AJ$4</f>
        <v>0</v>
      </c>
      <c r="AK32" s="146">
        <f>Werte1!GB31/$AK$4</f>
        <v>0</v>
      </c>
      <c r="AL32" s="146">
        <f>Werte1!GC31/$AL$4</f>
        <v>0</v>
      </c>
      <c r="AM32" s="146">
        <f>Werte1!GD31/$AM$4</f>
        <v>0</v>
      </c>
      <c r="AN32" s="146">
        <f>Werte1!GE31/$AN$4</f>
        <v>0</v>
      </c>
      <c r="AO32" s="146">
        <f>Werte1!GF31/$AO$4</f>
        <v>0</v>
      </c>
      <c r="AP32" s="146">
        <f>Werte1!GG31/$AP$4</f>
        <v>0</v>
      </c>
      <c r="AQ32" s="146">
        <f>Werte1!GH31/$AQ$4</f>
        <v>0</v>
      </c>
      <c r="AR32" s="146">
        <f>Werte1!GI31/$AR$4</f>
        <v>0</v>
      </c>
      <c r="AS32" s="49" t="str">
        <f t="shared" si="1"/>
        <v>S</v>
      </c>
    </row>
    <row r="33" spans="1:61" ht="15" x14ac:dyDescent="0.25">
      <c r="A33" s="21" t="s">
        <v>130</v>
      </c>
      <c r="B33" s="45">
        <f>Werte1!B32</f>
        <v>0</v>
      </c>
      <c r="C33" s="99">
        <f>'S29'!$E$103</f>
        <v>0</v>
      </c>
      <c r="D33" s="54" t="str">
        <f t="shared" si="0"/>
        <v>FB</v>
      </c>
      <c r="E33" s="339">
        <f>Werte1!EV32/$E$4</f>
        <v>0</v>
      </c>
      <c r="F33" s="339">
        <f>Werte1!EW32/$F$4</f>
        <v>0</v>
      </c>
      <c r="G33" s="146">
        <f>Werte1!EX32/$G$4</f>
        <v>0</v>
      </c>
      <c r="H33" s="146">
        <f>Werte1!EY32/$H$4</f>
        <v>0</v>
      </c>
      <c r="I33" s="146">
        <f>Werte1!EZ32/$I$4</f>
        <v>0</v>
      </c>
      <c r="J33" s="146">
        <f>Werte1!FA32/$J$4</f>
        <v>0</v>
      </c>
      <c r="K33" s="146">
        <f>Werte1!FB32/$K$4</f>
        <v>0</v>
      </c>
      <c r="L33" s="146">
        <f>Werte1!FC32/$L$4</f>
        <v>0</v>
      </c>
      <c r="M33" s="146">
        <f>Werte1!FD32/$M$4</f>
        <v>0</v>
      </c>
      <c r="N33" s="146">
        <f>Werte1!FE32/$N$4</f>
        <v>0</v>
      </c>
      <c r="O33" s="146">
        <f>Werte1!FF32/$O$4</f>
        <v>0</v>
      </c>
      <c r="P33" s="146">
        <f>Werte1!FG32/$P$4</f>
        <v>0</v>
      </c>
      <c r="Q33" s="146">
        <f>Werte1!FH32/$Q$4</f>
        <v>0</v>
      </c>
      <c r="R33" s="146">
        <f>Werte1!FI32/$R$4</f>
        <v>0</v>
      </c>
      <c r="S33" s="146">
        <f>Werte1!FJ32/$S$4</f>
        <v>0</v>
      </c>
      <c r="T33" s="146">
        <f>Werte1!FK32/$T$4</f>
        <v>0</v>
      </c>
      <c r="U33" s="146">
        <f>Werte1!FL32/$U$4</f>
        <v>0</v>
      </c>
      <c r="V33" s="146">
        <f>Werte1!FM32/$V$4</f>
        <v>0</v>
      </c>
      <c r="W33" s="146">
        <f>Werte1!FN32/$W$4</f>
        <v>0</v>
      </c>
      <c r="X33" s="146">
        <f>Werte1!FO32/$X$4</f>
        <v>0</v>
      </c>
      <c r="Y33" s="146">
        <f>Werte1!FP32/$Y$4</f>
        <v>0</v>
      </c>
      <c r="Z33" s="146">
        <f>Werte1!FQ32/$Z$4</f>
        <v>0</v>
      </c>
      <c r="AA33" s="146">
        <f>Werte1!FR32/$AA$4</f>
        <v>0</v>
      </c>
      <c r="AB33" s="146">
        <f>Werte1!FS32/$AB$4</f>
        <v>0</v>
      </c>
      <c r="AC33" s="146">
        <f>Werte1!FT32/$AC$4</f>
        <v>0</v>
      </c>
      <c r="AD33" s="146">
        <f>Werte1!FU32/$AD$4</f>
        <v>0</v>
      </c>
      <c r="AE33" s="146">
        <f>Werte1!FV32/$AE$4</f>
        <v>0</v>
      </c>
      <c r="AF33" s="146">
        <f>Werte1!FW32/$AF$4</f>
        <v>0</v>
      </c>
      <c r="AG33" s="146">
        <f>Werte1!FX32/$AG$4</f>
        <v>0</v>
      </c>
      <c r="AH33" s="146">
        <f>Werte1!FY32/$AH$4</f>
        <v>0</v>
      </c>
      <c r="AI33" s="146">
        <f>Werte1!FZ32/$AI$4</f>
        <v>0</v>
      </c>
      <c r="AJ33" s="146">
        <f>Werte1!GA32/$AJ$4</f>
        <v>0</v>
      </c>
      <c r="AK33" s="146">
        <f>Werte1!GB32/$AK$4</f>
        <v>0</v>
      </c>
      <c r="AL33" s="146">
        <f>Werte1!GC32/$AL$4</f>
        <v>0</v>
      </c>
      <c r="AM33" s="146">
        <f>Werte1!GD32/$AM$4</f>
        <v>0</v>
      </c>
      <c r="AN33" s="146">
        <f>Werte1!GE32/$AN$4</f>
        <v>0</v>
      </c>
      <c r="AO33" s="146">
        <f>Werte1!GF32/$AO$4</f>
        <v>0</v>
      </c>
      <c r="AP33" s="146">
        <f>Werte1!GG32/$AP$4</f>
        <v>0</v>
      </c>
      <c r="AQ33" s="146">
        <f>Werte1!GH32/$AQ$4</f>
        <v>0</v>
      </c>
      <c r="AR33" s="146">
        <f>Werte1!GI32/$AR$4</f>
        <v>0</v>
      </c>
      <c r="AS33" s="49" t="str">
        <f t="shared" si="1"/>
        <v>S</v>
      </c>
    </row>
    <row r="34" spans="1:61" ht="15" x14ac:dyDescent="0.25">
      <c r="A34" s="21" t="s">
        <v>131</v>
      </c>
      <c r="B34" s="45">
        <f>Werte1!B33</f>
        <v>0</v>
      </c>
      <c r="C34" s="99">
        <f>'S30'!$E$103</f>
        <v>0</v>
      </c>
      <c r="D34" s="54" t="str">
        <f t="shared" si="0"/>
        <v>FB</v>
      </c>
      <c r="E34" s="339">
        <f>Werte1!EV33/$E$4</f>
        <v>0</v>
      </c>
      <c r="F34" s="339">
        <f>Werte1!EW33/$F$4</f>
        <v>0</v>
      </c>
      <c r="G34" s="146">
        <f>Werte1!EX33/$G$4</f>
        <v>0</v>
      </c>
      <c r="H34" s="146">
        <f>Werte1!EY33/$H$4</f>
        <v>0</v>
      </c>
      <c r="I34" s="146">
        <f>Werte1!EZ33/$I$4</f>
        <v>0</v>
      </c>
      <c r="J34" s="146">
        <f>Werte1!FA33/$J$4</f>
        <v>0</v>
      </c>
      <c r="K34" s="146">
        <f>Werte1!FB33/$K$4</f>
        <v>0</v>
      </c>
      <c r="L34" s="146">
        <f>Werte1!FC33/$L$4</f>
        <v>0</v>
      </c>
      <c r="M34" s="146">
        <f>Werte1!FD33/$M$4</f>
        <v>0</v>
      </c>
      <c r="N34" s="146">
        <f>Werte1!FE33/$N$4</f>
        <v>0</v>
      </c>
      <c r="O34" s="146">
        <f>Werte1!FF33/$O$4</f>
        <v>0</v>
      </c>
      <c r="P34" s="146">
        <f>Werte1!FG33/$P$4</f>
        <v>0</v>
      </c>
      <c r="Q34" s="146">
        <f>Werte1!FH33/$Q$4</f>
        <v>0</v>
      </c>
      <c r="R34" s="146">
        <f>Werte1!FI33/$R$4</f>
        <v>0</v>
      </c>
      <c r="S34" s="146">
        <f>Werte1!FJ33/$S$4</f>
        <v>0</v>
      </c>
      <c r="T34" s="146">
        <f>Werte1!FK33/$T$4</f>
        <v>0</v>
      </c>
      <c r="U34" s="146">
        <f>Werte1!FL33/$U$4</f>
        <v>0</v>
      </c>
      <c r="V34" s="146">
        <f>Werte1!FM33/$V$4</f>
        <v>0</v>
      </c>
      <c r="W34" s="146">
        <f>Werte1!FN33/$W$4</f>
        <v>0</v>
      </c>
      <c r="X34" s="146">
        <f>Werte1!FO33/$X$4</f>
        <v>0</v>
      </c>
      <c r="Y34" s="146">
        <f>Werte1!FP33/$Y$4</f>
        <v>0</v>
      </c>
      <c r="Z34" s="146">
        <f>Werte1!FQ33/$Z$4</f>
        <v>0</v>
      </c>
      <c r="AA34" s="146">
        <f>Werte1!FR33/$AA$4</f>
        <v>0</v>
      </c>
      <c r="AB34" s="146">
        <f>Werte1!FS33/$AB$4</f>
        <v>0</v>
      </c>
      <c r="AC34" s="146">
        <f>Werte1!FT33/$AC$4</f>
        <v>0</v>
      </c>
      <c r="AD34" s="146">
        <f>Werte1!FU33/$AD$4</f>
        <v>0</v>
      </c>
      <c r="AE34" s="146">
        <f>Werte1!FV33/$AE$4</f>
        <v>0</v>
      </c>
      <c r="AF34" s="146">
        <f>Werte1!FW33/$AF$4</f>
        <v>0</v>
      </c>
      <c r="AG34" s="146">
        <f>Werte1!FX33/$AG$4</f>
        <v>0</v>
      </c>
      <c r="AH34" s="146">
        <f>Werte1!FY33/$AH$4</f>
        <v>0</v>
      </c>
      <c r="AI34" s="146">
        <f>Werte1!FZ33/$AI$4</f>
        <v>0</v>
      </c>
      <c r="AJ34" s="146">
        <f>Werte1!GA33/$AJ$4</f>
        <v>0</v>
      </c>
      <c r="AK34" s="146">
        <f>Werte1!GB33/$AK$4</f>
        <v>0</v>
      </c>
      <c r="AL34" s="146">
        <f>Werte1!GC33/$AL$4</f>
        <v>0</v>
      </c>
      <c r="AM34" s="146">
        <f>Werte1!GD33/$AM$4</f>
        <v>0</v>
      </c>
      <c r="AN34" s="146">
        <f>Werte1!GE33/$AN$4</f>
        <v>0</v>
      </c>
      <c r="AO34" s="146">
        <f>Werte1!GF33/$AO$4</f>
        <v>0</v>
      </c>
      <c r="AP34" s="146">
        <f>Werte1!GG33/$AP$4</f>
        <v>0</v>
      </c>
      <c r="AQ34" s="146">
        <f>Werte1!GH33/$AQ$4</f>
        <v>0</v>
      </c>
      <c r="AR34" s="146">
        <f>Werte1!GI33/$AR$4</f>
        <v>0</v>
      </c>
      <c r="AS34" s="49" t="str">
        <f t="shared" si="1"/>
        <v>S</v>
      </c>
    </row>
    <row r="35" spans="1:61" ht="15" x14ac:dyDescent="0.25">
      <c r="A35" s="21" t="s">
        <v>132</v>
      </c>
      <c r="B35" s="45">
        <f>Werte1!B34</f>
        <v>0</v>
      </c>
      <c r="C35" s="99">
        <f>'S31'!$E$103</f>
        <v>0</v>
      </c>
      <c r="D35" s="54" t="str">
        <f t="shared" si="0"/>
        <v>FB</v>
      </c>
      <c r="E35" s="339">
        <f>Werte1!EV34/$E$4</f>
        <v>0</v>
      </c>
      <c r="F35" s="339">
        <f>Werte1!EW34/$F$4</f>
        <v>0</v>
      </c>
      <c r="G35" s="146">
        <f>Werte1!EX34/$G$4</f>
        <v>0</v>
      </c>
      <c r="H35" s="146">
        <f>Werte1!EY34/$H$4</f>
        <v>0</v>
      </c>
      <c r="I35" s="146">
        <f>Werte1!EZ34/$I$4</f>
        <v>0</v>
      </c>
      <c r="J35" s="146">
        <f>Werte1!FA34/$J$4</f>
        <v>0</v>
      </c>
      <c r="K35" s="146">
        <f>Werte1!FB34/$K$4</f>
        <v>0</v>
      </c>
      <c r="L35" s="146">
        <f>Werte1!FC34/$L$4</f>
        <v>0</v>
      </c>
      <c r="M35" s="146">
        <f>Werte1!FD34/$M$4</f>
        <v>0</v>
      </c>
      <c r="N35" s="146">
        <f>Werte1!FE34/$N$4</f>
        <v>0</v>
      </c>
      <c r="O35" s="146">
        <f>Werte1!FF34/$O$4</f>
        <v>0</v>
      </c>
      <c r="P35" s="146">
        <f>Werte1!FG34/$P$4</f>
        <v>0</v>
      </c>
      <c r="Q35" s="146">
        <f>Werte1!FH34/$Q$4</f>
        <v>0</v>
      </c>
      <c r="R35" s="146">
        <f>Werte1!FI34/$R$4</f>
        <v>0</v>
      </c>
      <c r="S35" s="146">
        <f>Werte1!FJ34/$S$4</f>
        <v>0</v>
      </c>
      <c r="T35" s="146">
        <f>Werte1!FK34/$T$4</f>
        <v>0</v>
      </c>
      <c r="U35" s="146">
        <f>Werte1!FL34/$U$4</f>
        <v>0</v>
      </c>
      <c r="V35" s="146">
        <f>Werte1!FM34/$V$4</f>
        <v>0</v>
      </c>
      <c r="W35" s="146">
        <f>Werte1!FN34/$W$4</f>
        <v>0</v>
      </c>
      <c r="X35" s="146">
        <f>Werte1!FO34/$X$4</f>
        <v>0</v>
      </c>
      <c r="Y35" s="146">
        <f>Werte1!FP34/$Y$4</f>
        <v>0</v>
      </c>
      <c r="Z35" s="146">
        <f>Werte1!FQ34/$Z$4</f>
        <v>0</v>
      </c>
      <c r="AA35" s="146">
        <f>Werte1!FR34/$AA$4</f>
        <v>0</v>
      </c>
      <c r="AB35" s="146">
        <f>Werte1!FS34/$AB$4</f>
        <v>0</v>
      </c>
      <c r="AC35" s="146">
        <f>Werte1!FT34/$AC$4</f>
        <v>0</v>
      </c>
      <c r="AD35" s="146">
        <f>Werte1!FU34/$AD$4</f>
        <v>0</v>
      </c>
      <c r="AE35" s="146">
        <f>Werte1!FV34/$AE$4</f>
        <v>0</v>
      </c>
      <c r="AF35" s="146">
        <f>Werte1!FW34/$AF$4</f>
        <v>0</v>
      </c>
      <c r="AG35" s="146">
        <f>Werte1!FX34/$AG$4</f>
        <v>0</v>
      </c>
      <c r="AH35" s="146">
        <f>Werte1!FY34/$AH$4</f>
        <v>0</v>
      </c>
      <c r="AI35" s="146">
        <f>Werte1!FZ34/$AI$4</f>
        <v>0</v>
      </c>
      <c r="AJ35" s="146">
        <f>Werte1!GA34/$AJ$4</f>
        <v>0</v>
      </c>
      <c r="AK35" s="146">
        <f>Werte1!GB34/$AK$4</f>
        <v>0</v>
      </c>
      <c r="AL35" s="146">
        <f>Werte1!GC34/$AL$4</f>
        <v>0</v>
      </c>
      <c r="AM35" s="146">
        <f>Werte1!GD34/$AM$4</f>
        <v>0</v>
      </c>
      <c r="AN35" s="146">
        <f>Werte1!GE34/$AN$4</f>
        <v>0</v>
      </c>
      <c r="AO35" s="146">
        <f>Werte1!GF34/$AO$4</f>
        <v>0</v>
      </c>
      <c r="AP35" s="146">
        <f>Werte1!GG34/$AP$4</f>
        <v>0</v>
      </c>
      <c r="AQ35" s="146">
        <f>Werte1!GH34/$AQ$4</f>
        <v>0</v>
      </c>
      <c r="AR35" s="146">
        <f>Werte1!GI34/$AR$4</f>
        <v>0</v>
      </c>
      <c r="AS35" s="49" t="str">
        <f t="shared" si="1"/>
        <v>S</v>
      </c>
    </row>
    <row r="36" spans="1:61" ht="15.6" thickBot="1" x14ac:dyDescent="0.3">
      <c r="A36" s="21" t="s">
        <v>133</v>
      </c>
      <c r="B36" s="45">
        <f>Werte1!B35</f>
        <v>0</v>
      </c>
      <c r="C36" s="99">
        <f>'S32'!$E$103</f>
        <v>0</v>
      </c>
      <c r="D36" s="164" t="str">
        <f t="shared" si="0"/>
        <v>FB</v>
      </c>
      <c r="E36" s="339">
        <f>Werte1!EV35/$E$4</f>
        <v>0</v>
      </c>
      <c r="F36" s="339">
        <f>Werte1!EW35/$F$4</f>
        <v>0</v>
      </c>
      <c r="G36" s="146">
        <f>Werte1!EX35/$G$4</f>
        <v>0</v>
      </c>
      <c r="H36" s="146">
        <f>Werte1!EY35/$H$4</f>
        <v>0</v>
      </c>
      <c r="I36" s="146">
        <f>Werte1!EZ35/$I$4</f>
        <v>0</v>
      </c>
      <c r="J36" s="146">
        <f>Werte1!FA35/$J$4</f>
        <v>0</v>
      </c>
      <c r="K36" s="146">
        <f>Werte1!FB35/$K$4</f>
        <v>0</v>
      </c>
      <c r="L36" s="146">
        <f>Werte1!FC35/$L$4</f>
        <v>0</v>
      </c>
      <c r="M36" s="146">
        <f>Werte1!FD35/$M$4</f>
        <v>0</v>
      </c>
      <c r="N36" s="146">
        <f>Werte1!FE35/$N$4</f>
        <v>0</v>
      </c>
      <c r="O36" s="146">
        <f>Werte1!FF35/$O$4</f>
        <v>0</v>
      </c>
      <c r="P36" s="146">
        <f>Werte1!FG35/$P$4</f>
        <v>0</v>
      </c>
      <c r="Q36" s="146">
        <f>Werte1!FH35/$Q$4</f>
        <v>0</v>
      </c>
      <c r="R36" s="146">
        <f>Werte1!FI35/$R$4</f>
        <v>0</v>
      </c>
      <c r="S36" s="146">
        <f>Werte1!FJ35/$S$4</f>
        <v>0</v>
      </c>
      <c r="T36" s="146">
        <f>Werte1!FK35/$T$4</f>
        <v>0</v>
      </c>
      <c r="U36" s="146">
        <f>Werte1!FL35/$U$4</f>
        <v>0</v>
      </c>
      <c r="V36" s="146">
        <f>Werte1!FM35/$V$4</f>
        <v>0</v>
      </c>
      <c r="W36" s="146">
        <f>Werte1!FN35/$W$4</f>
        <v>0</v>
      </c>
      <c r="X36" s="146">
        <f>Werte1!FO35/$X$4</f>
        <v>0</v>
      </c>
      <c r="Y36" s="146">
        <f>Werte1!FP35/$Y$4</f>
        <v>0</v>
      </c>
      <c r="Z36" s="146">
        <f>Werte1!FQ35/$Z$4</f>
        <v>0</v>
      </c>
      <c r="AA36" s="146">
        <f>Werte1!FR35/$AA$4</f>
        <v>0</v>
      </c>
      <c r="AB36" s="146">
        <f>Werte1!FS35/$AB$4</f>
        <v>0</v>
      </c>
      <c r="AC36" s="146">
        <f>Werte1!FT35/$AC$4</f>
        <v>0</v>
      </c>
      <c r="AD36" s="146">
        <f>Werte1!FU35/$AD$4</f>
        <v>0</v>
      </c>
      <c r="AE36" s="146">
        <f>Werte1!FV35/$AE$4</f>
        <v>0</v>
      </c>
      <c r="AF36" s="146">
        <f>Werte1!FW35/$AF$4</f>
        <v>0</v>
      </c>
      <c r="AG36" s="146">
        <f>Werte1!FX35/$AG$4</f>
        <v>0</v>
      </c>
      <c r="AH36" s="146">
        <f>Werte1!FY35/$AH$4</f>
        <v>0</v>
      </c>
      <c r="AI36" s="146">
        <f>Werte1!FZ35/$AI$4</f>
        <v>0</v>
      </c>
      <c r="AJ36" s="146">
        <f>Werte1!GA35/$AJ$4</f>
        <v>0</v>
      </c>
      <c r="AK36" s="146">
        <f>Werte1!GB35/$AK$4</f>
        <v>0</v>
      </c>
      <c r="AL36" s="146">
        <f>Werte1!GC35/$AL$4</f>
        <v>0</v>
      </c>
      <c r="AM36" s="146">
        <f>Werte1!GD35/$AM$4</f>
        <v>0</v>
      </c>
      <c r="AN36" s="146">
        <f>Werte1!GE35/$AN$4</f>
        <v>0</v>
      </c>
      <c r="AO36" s="146">
        <f>Werte1!GF35/$AO$4</f>
        <v>0</v>
      </c>
      <c r="AP36" s="146">
        <f>Werte1!GG35/$AP$4</f>
        <v>0</v>
      </c>
      <c r="AQ36" s="146">
        <f>Werte1!GH35/$AQ$4</f>
        <v>0</v>
      </c>
      <c r="AR36" s="146">
        <f>Werte1!GI35/$AR$4</f>
        <v>0</v>
      </c>
      <c r="AS36" s="49" t="str">
        <f t="shared" si="1"/>
        <v>S</v>
      </c>
    </row>
    <row r="37" spans="1:61" s="3" customFormat="1" ht="15.6" thickBot="1" x14ac:dyDescent="0.3">
      <c r="B37" s="56" t="s">
        <v>30</v>
      </c>
      <c r="C37" s="179" t="e">
        <f>SUM(C5:C36)/Werte1!$B$40</f>
        <v>#DIV/0!</v>
      </c>
      <c r="D37" s="165"/>
      <c r="E37" s="162" t="e">
        <f>SUM(E5:E36)/Werte1!$B$40</f>
        <v>#DIV/0!</v>
      </c>
      <c r="F37" s="162" t="e">
        <f>SUM(F5:F36)/Werte1!$B$40</f>
        <v>#DIV/0!</v>
      </c>
      <c r="G37" s="162" t="e">
        <f>SUM(G5:G36)/Werte1!$B$40</f>
        <v>#DIV/0!</v>
      </c>
      <c r="H37" s="162" t="e">
        <f>SUM(H5:H36)/Werte1!$B$40</f>
        <v>#DIV/0!</v>
      </c>
      <c r="I37" s="162" t="e">
        <f>SUM(I5:I36)/Werte1!$B$40</f>
        <v>#DIV/0!</v>
      </c>
      <c r="J37" s="162" t="e">
        <f>SUM(J5:J36)/Werte1!$B$40</f>
        <v>#DIV/0!</v>
      </c>
      <c r="K37" s="162" t="e">
        <f>SUM(K5:K36)/Werte1!$B$40</f>
        <v>#DIV/0!</v>
      </c>
      <c r="L37" s="162" t="e">
        <f>SUM(L5:L36)/Werte1!$B$40</f>
        <v>#DIV/0!</v>
      </c>
      <c r="M37" s="162" t="e">
        <f>SUM(M5:M36)/Werte1!$B$40</f>
        <v>#DIV/0!</v>
      </c>
      <c r="N37" s="162" t="e">
        <f>SUM(N5:N36)/Werte1!$B$40</f>
        <v>#DIV/0!</v>
      </c>
      <c r="O37" s="162" t="e">
        <f>SUM(O5:O36)/Werte1!$B$40</f>
        <v>#DIV/0!</v>
      </c>
      <c r="P37" s="162" t="e">
        <f>SUM(P5:P36)/Werte1!$B$40</f>
        <v>#DIV/0!</v>
      </c>
      <c r="Q37" s="162" t="e">
        <f>SUM(Q5:Q36)/Werte1!$B$40</f>
        <v>#DIV/0!</v>
      </c>
      <c r="R37" s="162" t="e">
        <f>SUM(R5:R36)/Werte1!$B$40</f>
        <v>#DIV/0!</v>
      </c>
      <c r="S37" s="162" t="e">
        <f>SUM(S5:S36)/Werte1!$B$40</f>
        <v>#DIV/0!</v>
      </c>
      <c r="T37" s="162" t="e">
        <f>SUM(T5:T36)/Werte1!$B$40</f>
        <v>#DIV/0!</v>
      </c>
      <c r="U37" s="163" t="e">
        <f>SUM(U5:U36)/Werte1!$B$40</f>
        <v>#DIV/0!</v>
      </c>
      <c r="V37" s="162" t="e">
        <f>SUM(V5:V36)/Werte1!$B$40</f>
        <v>#DIV/0!</v>
      </c>
      <c r="W37" s="162" t="e">
        <f>SUM(W5:W36)/Werte1!$B$40</f>
        <v>#DIV/0!</v>
      </c>
      <c r="X37" s="162" t="e">
        <f>SUM(X5:X36)/Werte1!$B$40</f>
        <v>#DIV/0!</v>
      </c>
      <c r="Y37" s="162" t="e">
        <f>SUM(Y5:Y36)/Werte1!$B$40</f>
        <v>#DIV/0!</v>
      </c>
      <c r="Z37" s="162" t="e">
        <f>SUM(Z5:Z36)/Werte1!$B$40</f>
        <v>#DIV/0!</v>
      </c>
      <c r="AA37" s="162" t="e">
        <f>SUM(AA5:AA36)/Werte1!$B$40</f>
        <v>#DIV/0!</v>
      </c>
      <c r="AB37" s="162" t="e">
        <f>SUM(AB5:AB36)/Werte1!$B$40</f>
        <v>#DIV/0!</v>
      </c>
      <c r="AC37" s="162" t="e">
        <f>SUM(AC5:AC36)/Werte1!$B$40</f>
        <v>#DIV/0!</v>
      </c>
      <c r="AD37" s="162" t="e">
        <f>SUM(AD5:AD36)/Werte1!$B$40</f>
        <v>#DIV/0!</v>
      </c>
      <c r="AE37" s="162" t="e">
        <f>SUM(AE5:AE36)/Werte1!$B$40</f>
        <v>#DIV/0!</v>
      </c>
      <c r="AF37" s="162" t="e">
        <f>SUM(AF5:AF36)/Werte1!$B$40</f>
        <v>#DIV/0!</v>
      </c>
      <c r="AG37" s="162" t="e">
        <f>SUM(AG5:AG36)/Werte1!$B$40</f>
        <v>#DIV/0!</v>
      </c>
      <c r="AH37" s="162" t="e">
        <f>SUM(AH5:AH36)/Werte1!$B$40</f>
        <v>#DIV/0!</v>
      </c>
      <c r="AI37" s="162" t="e">
        <f>SUM(AI5:AI36)/Werte1!$B$40</f>
        <v>#DIV/0!</v>
      </c>
      <c r="AJ37" s="162" t="e">
        <f>SUM(AJ5:AJ36)/Werte1!$B$40</f>
        <v>#DIV/0!</v>
      </c>
      <c r="AK37" s="162" t="e">
        <f>SUM(AK5:AK36)/Werte1!$B$40</f>
        <v>#DIV/0!</v>
      </c>
      <c r="AL37" s="162" t="e">
        <f>SUM(AL5:AL36)/Werte1!$B$40</f>
        <v>#DIV/0!</v>
      </c>
      <c r="AM37" s="162" t="e">
        <f>SUM(AM5:AM36)/Werte1!$B$40</f>
        <v>#DIV/0!</v>
      </c>
      <c r="AN37" s="162" t="e">
        <f>SUM(AN5:AN36)/Werte1!$B$40</f>
        <v>#DIV/0!</v>
      </c>
      <c r="AO37" s="162" t="e">
        <f>SUM(AO5:AO36)/Werte1!$B$40</f>
        <v>#DIV/0!</v>
      </c>
      <c r="AP37" s="162" t="e">
        <f>SUM(AP5:AP36)/Werte1!$B$40</f>
        <v>#DIV/0!</v>
      </c>
      <c r="AQ37" s="162" t="e">
        <f>SUM(AQ5:AQ36)/Werte1!$B$40</f>
        <v>#DIV/0!</v>
      </c>
      <c r="AR37" s="162" t="e">
        <f>SUM(AR5:AR36)/Werte1!$B$40</f>
        <v>#DIV/0!</v>
      </c>
      <c r="AS37" s="53"/>
    </row>
    <row r="38" spans="1:61" ht="18.75" customHeight="1" x14ac:dyDescent="0.3">
      <c r="B38" s="23" t="s">
        <v>26</v>
      </c>
      <c r="C38" s="23">
        <f>Werte1!B40-COUNTIF(D5:D36,"")</f>
        <v>0</v>
      </c>
      <c r="E38" s="1" t="s">
        <v>138</v>
      </c>
      <c r="F38" s="461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</row>
    <row r="39" spans="1:61" ht="7.5" customHeight="1" thickBot="1" x14ac:dyDescent="0.3">
      <c r="B39" s="20"/>
      <c r="F39" s="462"/>
    </row>
    <row r="40" spans="1:61" ht="13.8" thickBot="1" x14ac:dyDescent="0.3">
      <c r="B40" s="123" t="s">
        <v>27</v>
      </c>
      <c r="C40" s="26">
        <v>0.2</v>
      </c>
      <c r="F40" s="462"/>
      <c r="V40" s="192"/>
    </row>
    <row r="41" spans="1:61" x14ac:dyDescent="0.25">
      <c r="F41" s="462"/>
    </row>
    <row r="42" spans="1:61" x14ac:dyDescent="0.25">
      <c r="F42" s="462"/>
    </row>
    <row r="43" spans="1:61" x14ac:dyDescent="0.25">
      <c r="F43" s="462"/>
    </row>
    <row r="44" spans="1:61" x14ac:dyDescent="0.25">
      <c r="F44" s="462"/>
    </row>
    <row r="45" spans="1:61" x14ac:dyDescent="0.25">
      <c r="F45" s="462"/>
    </row>
    <row r="46" spans="1:61" x14ac:dyDescent="0.25">
      <c r="F46" s="462"/>
    </row>
    <row r="47" spans="1:61" x14ac:dyDescent="0.25">
      <c r="F47" s="462"/>
    </row>
    <row r="48" spans="1:61" x14ac:dyDescent="0.25">
      <c r="F48" s="462"/>
    </row>
    <row r="49" spans="6:6" x14ac:dyDescent="0.25">
      <c r="F49" s="462"/>
    </row>
    <row r="50" spans="6:6" x14ac:dyDescent="0.25">
      <c r="F50" s="462"/>
    </row>
    <row r="51" spans="6:6" x14ac:dyDescent="0.25">
      <c r="F51" s="462"/>
    </row>
    <row r="52" spans="6:6" x14ac:dyDescent="0.25">
      <c r="F52" s="462"/>
    </row>
    <row r="53" spans="6:6" x14ac:dyDescent="0.25">
      <c r="F53" s="462"/>
    </row>
    <row r="54" spans="6:6" x14ac:dyDescent="0.25">
      <c r="F54" s="462"/>
    </row>
    <row r="55" spans="6:6" x14ac:dyDescent="0.25">
      <c r="F55" s="462"/>
    </row>
    <row r="56" spans="6:6" x14ac:dyDescent="0.25">
      <c r="F56" s="462"/>
    </row>
    <row r="57" spans="6:6" x14ac:dyDescent="0.25">
      <c r="F57" s="462"/>
    </row>
    <row r="58" spans="6:6" x14ac:dyDescent="0.25">
      <c r="F58" s="462"/>
    </row>
    <row r="59" spans="6:6" x14ac:dyDescent="0.25">
      <c r="F59" s="462"/>
    </row>
    <row r="60" spans="6:6" x14ac:dyDescent="0.25">
      <c r="F60" s="462"/>
    </row>
    <row r="61" spans="6:6" x14ac:dyDescent="0.25">
      <c r="F61" s="462"/>
    </row>
    <row r="62" spans="6:6" x14ac:dyDescent="0.25">
      <c r="F62" s="462"/>
    </row>
    <row r="63" spans="6:6" x14ac:dyDescent="0.25">
      <c r="F63" s="462"/>
    </row>
    <row r="64" spans="6:6" x14ac:dyDescent="0.25">
      <c r="F64" s="462"/>
    </row>
    <row r="65" spans="6:6" x14ac:dyDescent="0.25">
      <c r="F65" s="462"/>
    </row>
    <row r="66" spans="6:6" x14ac:dyDescent="0.25">
      <c r="F66" s="462"/>
    </row>
    <row r="67" spans="6:6" x14ac:dyDescent="0.25">
      <c r="F67" s="462"/>
    </row>
    <row r="68" spans="6:6" x14ac:dyDescent="0.25">
      <c r="F68" s="462">
        <f>Werte1!EW5/Werte1!$EW$3</f>
        <v>0</v>
      </c>
    </row>
    <row r="69" spans="6:6" x14ac:dyDescent="0.25">
      <c r="F69" s="146">
        <f>Werte1!EW6/Werte1!$EW$3</f>
        <v>0</v>
      </c>
    </row>
    <row r="70" spans="6:6" x14ac:dyDescent="0.25">
      <c r="F70" s="146">
        <f>Werte1!EW7/Werte1!$EW$3</f>
        <v>0</v>
      </c>
    </row>
    <row r="71" spans="6:6" x14ac:dyDescent="0.25">
      <c r="F71" s="146">
        <f>Werte1!EW8/Werte1!$EW$3</f>
        <v>0</v>
      </c>
    </row>
    <row r="72" spans="6:6" x14ac:dyDescent="0.25">
      <c r="F72" s="146">
        <f>Werte1!EW9/Werte1!$EW$3</f>
        <v>0</v>
      </c>
    </row>
    <row r="73" spans="6:6" x14ac:dyDescent="0.25">
      <c r="F73" s="146">
        <f>Werte1!EW10/Werte1!$EW$3</f>
        <v>0</v>
      </c>
    </row>
    <row r="74" spans="6:6" x14ac:dyDescent="0.25">
      <c r="F74" s="146">
        <f>Werte1!EW11/Werte1!$EW$3</f>
        <v>0</v>
      </c>
    </row>
    <row r="75" spans="6:6" x14ac:dyDescent="0.25">
      <c r="F75" s="146">
        <f>Werte1!EW12/Werte1!$EW$3</f>
        <v>0</v>
      </c>
    </row>
    <row r="76" spans="6:6" x14ac:dyDescent="0.25">
      <c r="F76" s="146">
        <f>Werte1!EW13/Werte1!$EW$3</f>
        <v>0</v>
      </c>
    </row>
    <row r="77" spans="6:6" x14ac:dyDescent="0.25">
      <c r="F77" s="146">
        <f>Werte1!EW14/Werte1!$EW$3</f>
        <v>0</v>
      </c>
    </row>
    <row r="78" spans="6:6" x14ac:dyDescent="0.25">
      <c r="F78" s="146">
        <f>Werte1!EW15/Werte1!$EW$3</f>
        <v>0</v>
      </c>
    </row>
    <row r="79" spans="6:6" x14ac:dyDescent="0.25">
      <c r="F79" s="146">
        <f>Werte1!EW16/Werte1!$EW$3</f>
        <v>0</v>
      </c>
    </row>
    <row r="80" spans="6:6" x14ac:dyDescent="0.25">
      <c r="F80" s="146">
        <f>Werte1!EW17/Werte1!$EW$3</f>
        <v>0</v>
      </c>
    </row>
    <row r="81" spans="6:6" x14ac:dyDescent="0.25">
      <c r="F81" s="146">
        <f>Werte1!EW18/Werte1!$EW$3</f>
        <v>0</v>
      </c>
    </row>
    <row r="82" spans="6:6" x14ac:dyDescent="0.25">
      <c r="F82" s="146">
        <f>Werte1!EW19/Werte1!$EW$3</f>
        <v>0</v>
      </c>
    </row>
    <row r="83" spans="6:6" x14ac:dyDescent="0.25">
      <c r="F83" s="146">
        <f>Werte1!EW20/Werte1!$EW$3</f>
        <v>0</v>
      </c>
    </row>
    <row r="84" spans="6:6" x14ac:dyDescent="0.25">
      <c r="F84" s="146">
        <f>Werte1!EW21/Werte1!$EW$3</f>
        <v>0</v>
      </c>
    </row>
    <row r="85" spans="6:6" x14ac:dyDescent="0.25">
      <c r="F85" s="146">
        <f>Werte1!EW22/Werte1!$EW$3</f>
        <v>0</v>
      </c>
    </row>
    <row r="86" spans="6:6" x14ac:dyDescent="0.25">
      <c r="F86" s="146">
        <f>Werte1!EW23/Werte1!$EW$3</f>
        <v>0</v>
      </c>
    </row>
    <row r="87" spans="6:6" x14ac:dyDescent="0.25">
      <c r="F87" s="146">
        <f>Werte1!EW24/Werte1!$EW$3</f>
        <v>0</v>
      </c>
    </row>
    <row r="88" spans="6:6" x14ac:dyDescent="0.25">
      <c r="F88" s="146">
        <f>Werte1!EW25/Werte1!$EW$3</f>
        <v>0</v>
      </c>
    </row>
    <row r="89" spans="6:6" x14ac:dyDescent="0.25">
      <c r="F89" s="146">
        <f>Werte1!EW26/Werte1!$EW$3</f>
        <v>0</v>
      </c>
    </row>
    <row r="90" spans="6:6" x14ac:dyDescent="0.25">
      <c r="F90" s="146">
        <f>Werte1!EW27/Werte1!$EW$3</f>
        <v>0</v>
      </c>
    </row>
    <row r="91" spans="6:6" x14ac:dyDescent="0.25">
      <c r="F91" s="146">
        <f>Werte1!EW28/Werte1!$EW$3</f>
        <v>0</v>
      </c>
    </row>
    <row r="92" spans="6:6" x14ac:dyDescent="0.25">
      <c r="F92" s="146">
        <f>Werte1!EW29/Werte1!$EW$3</f>
        <v>0</v>
      </c>
    </row>
    <row r="93" spans="6:6" x14ac:dyDescent="0.25">
      <c r="F93" s="146">
        <f>Werte1!EW30/Werte1!$EW$3</f>
        <v>0</v>
      </c>
    </row>
    <row r="94" spans="6:6" x14ac:dyDescent="0.25">
      <c r="F94" s="146">
        <f>Werte1!EW31/Werte1!$EW$3</f>
        <v>0</v>
      </c>
    </row>
    <row r="95" spans="6:6" x14ac:dyDescent="0.25">
      <c r="F95" s="146">
        <f>Werte1!EW32/Werte1!$EW$3</f>
        <v>0</v>
      </c>
    </row>
    <row r="96" spans="6:6" x14ac:dyDescent="0.25">
      <c r="F96" s="146">
        <f>Werte1!EW33/Werte1!$EW$3</f>
        <v>0</v>
      </c>
    </row>
    <row r="97" spans="6:6" x14ac:dyDescent="0.25">
      <c r="F97" s="146">
        <f>Werte1!EW34/Werte1!$EW$3</f>
        <v>0</v>
      </c>
    </row>
    <row r="98" spans="6:6" ht="13.8" thickBot="1" x14ac:dyDescent="0.3">
      <c r="F98" s="146">
        <f>Werte1!EW35/Werte1!$EW$3</f>
        <v>0</v>
      </c>
    </row>
    <row r="99" spans="6:6" ht="13.8" thickBot="1" x14ac:dyDescent="0.3">
      <c r="F99" s="162" t="e">
        <f>SUM(F5:F98)/Werte1!$B$40</f>
        <v>#DIV/0!</v>
      </c>
    </row>
    <row r="100" spans="6:6" ht="15.6" x14ac:dyDescent="0.3">
      <c r="F100" s="1"/>
    </row>
  </sheetData>
  <sheetProtection algorithmName="SHA-512" hashValue="zrLLhPF1FHxdWqS2qYV3oJV3D0dqqAD4pphl3iv1xH/rDl8e1wpwh1ygBnIGPX3A4z8IYRY7IjQVJ0RUNo/3bw==" saltValue="45QL9nz4Uocen+kdxVe2Hg==" spinCount="100000" sheet="1" selectLockedCells="1"/>
  <mergeCells count="2">
    <mergeCell ref="L1:N1"/>
    <mergeCell ref="AH1:AJ1"/>
  </mergeCells>
  <phoneticPr fontId="2" type="noConversion"/>
  <conditionalFormatting sqref="E5:E36">
    <cfRule type="expression" dxfId="923" priority="214" stopIfTrue="1">
      <formula>AS5="S"</formula>
    </cfRule>
    <cfRule type="cellIs" dxfId="922" priority="215" stopIfTrue="1" operator="lessThan">
      <formula>$E$2</formula>
    </cfRule>
    <cfRule type="cellIs" dxfId="921" priority="216" stopIfTrue="1" operator="greaterThanOrEqual">
      <formula>$E$2</formula>
    </cfRule>
  </conditionalFormatting>
  <conditionalFormatting sqref="G5:G36">
    <cfRule type="expression" dxfId="920" priority="220" stopIfTrue="1">
      <formula>AS5="S"</formula>
    </cfRule>
    <cfRule type="cellIs" dxfId="919" priority="221" stopIfTrue="1" operator="lessThan">
      <formula>$G$2</formula>
    </cfRule>
    <cfRule type="cellIs" dxfId="918" priority="222" stopIfTrue="1" operator="greaterThanOrEqual">
      <formula>$G$2</formula>
    </cfRule>
  </conditionalFormatting>
  <conditionalFormatting sqref="H5:H36">
    <cfRule type="expression" dxfId="917" priority="223" stopIfTrue="1">
      <formula>AS5="S"</formula>
    </cfRule>
    <cfRule type="cellIs" dxfId="916" priority="224" stopIfTrue="1" operator="lessThan">
      <formula>$H$2</formula>
    </cfRule>
    <cfRule type="cellIs" dxfId="915" priority="225" stopIfTrue="1" operator="greaterThanOrEqual">
      <formula>$H$2</formula>
    </cfRule>
  </conditionalFormatting>
  <conditionalFormatting sqref="I5:I36">
    <cfRule type="expression" dxfId="914" priority="226" stopIfTrue="1">
      <formula>AS5="S"</formula>
    </cfRule>
    <cfRule type="cellIs" dxfId="913" priority="227" stopIfTrue="1" operator="lessThan">
      <formula>$I$2</formula>
    </cfRule>
    <cfRule type="cellIs" dxfId="912" priority="228" stopIfTrue="1" operator="greaterThanOrEqual">
      <formula>$I$2</formula>
    </cfRule>
  </conditionalFormatting>
  <conditionalFormatting sqref="J5:J36">
    <cfRule type="expression" dxfId="911" priority="229" stopIfTrue="1">
      <formula>AS5="S"</formula>
    </cfRule>
    <cfRule type="cellIs" dxfId="910" priority="230" stopIfTrue="1" operator="lessThan">
      <formula>$J$2</formula>
    </cfRule>
    <cfRule type="cellIs" dxfId="909" priority="231" stopIfTrue="1" operator="greaterThanOrEqual">
      <formula>$J$2</formula>
    </cfRule>
  </conditionalFormatting>
  <conditionalFormatting sqref="E37:AR37">
    <cfRule type="cellIs" dxfId="908" priority="253" stopIfTrue="1" operator="lessThan">
      <formula>E2-(E2*$C$40)</formula>
    </cfRule>
    <cfRule type="cellIs" dxfId="907" priority="254" stopIfTrue="1" operator="greaterThanOrEqual">
      <formula>E2-(E2*$C$40)</formula>
    </cfRule>
  </conditionalFormatting>
  <conditionalFormatting sqref="D5:D36">
    <cfRule type="expression" dxfId="906" priority="261" stopIfTrue="1">
      <formula>AS5="S"</formula>
    </cfRule>
    <cfRule type="expression" dxfId="905" priority="262" stopIfTrue="1">
      <formula>AS5=""</formula>
    </cfRule>
  </conditionalFormatting>
  <conditionalFormatting sqref="AS37">
    <cfRule type="cellIs" dxfId="904" priority="269" stopIfTrue="1" operator="lessThan">
      <formula>$O$2-($O$2*$C$40)</formula>
    </cfRule>
    <cfRule type="cellIs" dxfId="903" priority="270" stopIfTrue="1" operator="greaterThanOrEqual">
      <formula>$O$2-($O$2*$C$40)</formula>
    </cfRule>
  </conditionalFormatting>
  <conditionalFormatting sqref="D37">
    <cfRule type="expression" dxfId="902" priority="271" stopIfTrue="1">
      <formula>"""Förderbedarf"""</formula>
    </cfRule>
  </conditionalFormatting>
  <conditionalFormatting sqref="F68:F98">
    <cfRule type="expression" dxfId="901" priority="563" stopIfTrue="1">
      <formula>AS6="S"</formula>
    </cfRule>
    <cfRule type="cellIs" dxfId="900" priority="564" stopIfTrue="1" operator="lessThan">
      <formula>$F$2</formula>
    </cfRule>
    <cfRule type="cellIs" dxfId="899" priority="565" stopIfTrue="1" operator="greaterThanOrEqual">
      <formula>$F$2</formula>
    </cfRule>
  </conditionalFormatting>
  <conditionalFormatting sqref="F99">
    <cfRule type="cellIs" dxfId="898" priority="568" stopIfTrue="1" operator="lessThan">
      <formula>F2-(F2*$C$40)</formula>
    </cfRule>
    <cfRule type="cellIs" dxfId="897" priority="569" stopIfTrue="1" operator="greaterThanOrEqual">
      <formula>F2-(F2*$C$40)</formula>
    </cfRule>
  </conditionalFormatting>
  <conditionalFormatting sqref="F38:F67">
    <cfRule type="expression" dxfId="896" priority="573" stopIfTrue="1">
      <formula>AS7="S"</formula>
    </cfRule>
    <cfRule type="cellIs" dxfId="895" priority="574" stopIfTrue="1" operator="lessThan">
      <formula>$F$2</formula>
    </cfRule>
    <cfRule type="cellIs" dxfId="894" priority="575" stopIfTrue="1" operator="greaterThanOrEqual">
      <formula>$F$2</formula>
    </cfRule>
  </conditionalFormatting>
  <conditionalFormatting sqref="F5:F36">
    <cfRule type="expression" dxfId="893" priority="208" stopIfTrue="1">
      <formula>AS5="S"</formula>
    </cfRule>
    <cfRule type="cellIs" dxfId="892" priority="209" stopIfTrue="1" operator="lessThan">
      <formula>$F$2</formula>
    </cfRule>
    <cfRule type="cellIs" dxfId="891" priority="210" stopIfTrue="1" operator="greaterThanOrEqual">
      <formula>$F$2</formula>
    </cfRule>
  </conditionalFormatting>
  <conditionalFormatting sqref="K5:K36">
    <cfRule type="expression" dxfId="890" priority="205" stopIfTrue="1">
      <formula>AS5="S"</formula>
    </cfRule>
    <cfRule type="cellIs" dxfId="889" priority="206" stopIfTrue="1" operator="lessThan">
      <formula>$K$2</formula>
    </cfRule>
    <cfRule type="cellIs" dxfId="888" priority="207" stopIfTrue="1" operator="greaterThanOrEqual">
      <formula>$K$2</formula>
    </cfRule>
  </conditionalFormatting>
  <conditionalFormatting sqref="L5:L36">
    <cfRule type="expression" dxfId="887" priority="199" stopIfTrue="1">
      <formula>AS5="S"</formula>
    </cfRule>
    <cfRule type="cellIs" dxfId="886" priority="200" stopIfTrue="1" operator="lessThan">
      <formula>$L$2</formula>
    </cfRule>
    <cfRule type="cellIs" dxfId="885" priority="201" stopIfTrue="1" operator="greaterThanOrEqual">
      <formula>$L$2</formula>
    </cfRule>
  </conditionalFormatting>
  <conditionalFormatting sqref="C5:C37">
    <cfRule type="expression" dxfId="884" priority="94" stopIfTrue="1">
      <formula>AS5="S"</formula>
    </cfRule>
    <cfRule type="cellIs" dxfId="883" priority="95" stopIfTrue="1" operator="lessThan">
      <formula>$C$3-($C$3*$C$40)</formula>
    </cfRule>
    <cfRule type="cellIs" dxfId="882" priority="96" stopIfTrue="1" operator="lessThan">
      <formula>$C$3</formula>
    </cfRule>
  </conditionalFormatting>
  <conditionalFormatting sqref="B5:B36">
    <cfRule type="expression" dxfId="881" priority="705" stopIfTrue="1">
      <formula>AS5="S"</formula>
    </cfRule>
    <cfRule type="expression" dxfId="880" priority="706" stopIfTrue="1">
      <formula>D5="FB"</formula>
    </cfRule>
    <cfRule type="expression" dxfId="879" priority="707" stopIfTrue="1">
      <formula>D5=""</formula>
    </cfRule>
  </conditionalFormatting>
  <conditionalFormatting sqref="M5:M36">
    <cfRule type="expression" dxfId="878" priority="711" stopIfTrue="1">
      <formula>AS5="S"</formula>
    </cfRule>
    <cfRule type="cellIs" dxfId="877" priority="712" stopIfTrue="1" operator="lessThan">
      <formula>$M$2</formula>
    </cfRule>
    <cfRule type="cellIs" dxfId="876" priority="713" stopIfTrue="1" operator="greaterThanOrEqual">
      <formula>$M$2</formula>
    </cfRule>
  </conditionalFormatting>
  <conditionalFormatting sqref="N5:N36">
    <cfRule type="expression" dxfId="875" priority="91" stopIfTrue="1">
      <formula>AS5="S"</formula>
    </cfRule>
    <cfRule type="cellIs" dxfId="874" priority="92" stopIfTrue="1" operator="lessThan">
      <formula>$N$2</formula>
    </cfRule>
    <cfRule type="cellIs" dxfId="873" priority="93" stopIfTrue="1" operator="greaterThanOrEqual">
      <formula>$N$2</formula>
    </cfRule>
  </conditionalFormatting>
  <conditionalFormatting sqref="O5:O36">
    <cfRule type="expression" dxfId="872" priority="85" stopIfTrue="1">
      <formula>AS5="S"</formula>
    </cfRule>
    <cfRule type="cellIs" dxfId="871" priority="86" stopIfTrue="1" operator="lessThan">
      <formula>$O$2</formula>
    </cfRule>
    <cfRule type="cellIs" dxfId="870" priority="87" stopIfTrue="1" operator="greaterThanOrEqual">
      <formula>$O$2</formula>
    </cfRule>
  </conditionalFormatting>
  <conditionalFormatting sqref="P5:P36">
    <cfRule type="expression" dxfId="869" priority="82" stopIfTrue="1">
      <formula>AS5="S"</formula>
    </cfRule>
    <cfRule type="cellIs" dxfId="868" priority="83" stopIfTrue="1" operator="lessThan">
      <formula>$P$2</formula>
    </cfRule>
    <cfRule type="cellIs" dxfId="867" priority="84" stopIfTrue="1" operator="greaterThanOrEqual">
      <formula>$P$2</formula>
    </cfRule>
  </conditionalFormatting>
  <conditionalFormatting sqref="Q5:Q36">
    <cfRule type="expression" dxfId="866" priority="88" stopIfTrue="1">
      <formula>AS5="S"</formula>
    </cfRule>
    <cfRule type="cellIs" dxfId="865" priority="89" stopIfTrue="1" operator="lessThan">
      <formula>$Q$2</formula>
    </cfRule>
    <cfRule type="cellIs" dxfId="864" priority="90" stopIfTrue="1" operator="greaterThanOrEqual">
      <formula>$Q$2</formula>
    </cfRule>
  </conditionalFormatting>
  <conditionalFormatting sqref="R5:R36">
    <cfRule type="expression" dxfId="863" priority="79" stopIfTrue="1">
      <formula>AS5="S"</formula>
    </cfRule>
    <cfRule type="cellIs" dxfId="862" priority="80" stopIfTrue="1" operator="lessThan">
      <formula>$R$2</formula>
    </cfRule>
    <cfRule type="cellIs" dxfId="861" priority="81" stopIfTrue="1" operator="greaterThanOrEqual">
      <formula>$R$2</formula>
    </cfRule>
  </conditionalFormatting>
  <conditionalFormatting sqref="S5:S36">
    <cfRule type="expression" dxfId="860" priority="76" stopIfTrue="1">
      <formula>AS5="S"</formula>
    </cfRule>
    <cfRule type="cellIs" dxfId="859" priority="77" stopIfTrue="1" operator="lessThan">
      <formula>$S$2</formula>
    </cfRule>
    <cfRule type="cellIs" dxfId="858" priority="78" stopIfTrue="1" operator="greaterThanOrEqual">
      <formula>$S$2</formula>
    </cfRule>
  </conditionalFormatting>
  <conditionalFormatting sqref="T5:T36">
    <cfRule type="expression" dxfId="857" priority="73" stopIfTrue="1">
      <formula>AS5="S"</formula>
    </cfRule>
    <cfRule type="cellIs" dxfId="856" priority="74" stopIfTrue="1" operator="lessThan">
      <formula>$T$2</formula>
    </cfRule>
    <cfRule type="cellIs" dxfId="855" priority="75" stopIfTrue="1" operator="greaterThanOrEqual">
      <formula>$T$2</formula>
    </cfRule>
  </conditionalFormatting>
  <conditionalFormatting sqref="U5:U36">
    <cfRule type="expression" dxfId="854" priority="70" stopIfTrue="1">
      <formula>AS5="S"</formula>
    </cfRule>
    <cfRule type="cellIs" dxfId="853" priority="71" stopIfTrue="1" operator="lessThan">
      <formula>$U$2</formula>
    </cfRule>
    <cfRule type="cellIs" dxfId="852" priority="72" stopIfTrue="1" operator="greaterThanOrEqual">
      <formula>$U$2</formula>
    </cfRule>
  </conditionalFormatting>
  <conditionalFormatting sqref="V5:V36">
    <cfRule type="expression" dxfId="851" priority="67" stopIfTrue="1">
      <formula>AS5="S"</formula>
    </cfRule>
    <cfRule type="cellIs" dxfId="850" priority="68" stopIfTrue="1" operator="lessThan">
      <formula>$V$2</formula>
    </cfRule>
    <cfRule type="cellIs" dxfId="849" priority="69" stopIfTrue="1" operator="greaterThanOrEqual">
      <formula>$V$2</formula>
    </cfRule>
  </conditionalFormatting>
  <conditionalFormatting sqref="W5:W36">
    <cfRule type="expression" dxfId="848" priority="64" stopIfTrue="1">
      <formula>AS5="S"</formula>
    </cfRule>
    <cfRule type="cellIs" dxfId="847" priority="65" stopIfTrue="1" operator="lessThan">
      <formula>$W$2</formula>
    </cfRule>
    <cfRule type="cellIs" dxfId="846" priority="66" stopIfTrue="1" operator="greaterThanOrEqual">
      <formula>$W$2</formula>
    </cfRule>
  </conditionalFormatting>
  <conditionalFormatting sqref="X5:X36">
    <cfRule type="expression" dxfId="845" priority="61" stopIfTrue="1">
      <formula>AS5="S"</formula>
    </cfRule>
    <cfRule type="cellIs" dxfId="844" priority="62" stopIfTrue="1" operator="lessThan">
      <formula>$X$2</formula>
    </cfRule>
    <cfRule type="cellIs" dxfId="843" priority="63" stopIfTrue="1" operator="greaterThanOrEqual">
      <formula>$X$2</formula>
    </cfRule>
  </conditionalFormatting>
  <conditionalFormatting sqref="Y5:Y36">
    <cfRule type="expression" dxfId="842" priority="58" stopIfTrue="1">
      <formula>AS5="S"</formula>
    </cfRule>
    <cfRule type="cellIs" dxfId="841" priority="59" stopIfTrue="1" operator="lessThan">
      <formula>$Y$2</formula>
    </cfRule>
    <cfRule type="cellIs" dxfId="840" priority="60" stopIfTrue="1" operator="greaterThanOrEqual">
      <formula>$Y$2</formula>
    </cfRule>
  </conditionalFormatting>
  <conditionalFormatting sqref="Z5:Z36">
    <cfRule type="expression" dxfId="839" priority="55" stopIfTrue="1">
      <formula>AS5="S"</formula>
    </cfRule>
    <cfRule type="cellIs" dxfId="838" priority="56" stopIfTrue="1" operator="lessThan">
      <formula>$Z$2</formula>
    </cfRule>
    <cfRule type="cellIs" dxfId="837" priority="57" stopIfTrue="1" operator="greaterThanOrEqual">
      <formula>$Z$2</formula>
    </cfRule>
  </conditionalFormatting>
  <conditionalFormatting sqref="AA5:AA36">
    <cfRule type="expression" dxfId="836" priority="52" stopIfTrue="1">
      <formula>AS5="S"</formula>
    </cfRule>
    <cfRule type="cellIs" dxfId="835" priority="53" stopIfTrue="1" operator="lessThan">
      <formula>$AA$2</formula>
    </cfRule>
    <cfRule type="cellIs" dxfId="834" priority="54" stopIfTrue="1" operator="greaterThanOrEqual">
      <formula>$AA$2</formula>
    </cfRule>
  </conditionalFormatting>
  <conditionalFormatting sqref="AB5:AB36">
    <cfRule type="expression" dxfId="833" priority="49" stopIfTrue="1">
      <formula>AS5="S"</formula>
    </cfRule>
    <cfRule type="cellIs" dxfId="832" priority="50" stopIfTrue="1" operator="lessThan">
      <formula>$AB$2</formula>
    </cfRule>
    <cfRule type="cellIs" dxfId="831" priority="51" stopIfTrue="1" operator="greaterThanOrEqual">
      <formula>$AB$2</formula>
    </cfRule>
  </conditionalFormatting>
  <conditionalFormatting sqref="AC5:AC36">
    <cfRule type="expression" dxfId="830" priority="46" stopIfTrue="1">
      <formula>AS5="S"</formula>
    </cfRule>
    <cfRule type="cellIs" dxfId="829" priority="47" stopIfTrue="1" operator="lessThan">
      <formula>$AC$2</formula>
    </cfRule>
    <cfRule type="cellIs" dxfId="828" priority="48" stopIfTrue="1" operator="greaterThanOrEqual">
      <formula>$AC$2</formula>
    </cfRule>
  </conditionalFormatting>
  <conditionalFormatting sqref="AD5:AD36">
    <cfRule type="expression" dxfId="827" priority="43" stopIfTrue="1">
      <formula>AS5="S"</formula>
    </cfRule>
    <cfRule type="cellIs" dxfId="826" priority="44" stopIfTrue="1" operator="lessThan">
      <formula>$AD$2</formula>
    </cfRule>
    <cfRule type="cellIs" dxfId="825" priority="45" stopIfTrue="1" operator="greaterThanOrEqual">
      <formula>$AD$2</formula>
    </cfRule>
  </conditionalFormatting>
  <conditionalFormatting sqref="AE5:AE36">
    <cfRule type="expression" dxfId="824" priority="40" stopIfTrue="1">
      <formula>AS5="S"</formula>
    </cfRule>
    <cfRule type="cellIs" dxfId="823" priority="41" stopIfTrue="1" operator="lessThan">
      <formula>$AE$2</formula>
    </cfRule>
    <cfRule type="cellIs" dxfId="822" priority="42" stopIfTrue="1" operator="greaterThanOrEqual">
      <formula>$AE$2</formula>
    </cfRule>
  </conditionalFormatting>
  <conditionalFormatting sqref="AF5:AF36">
    <cfRule type="expression" dxfId="821" priority="37" stopIfTrue="1">
      <formula>AS5="S"</formula>
    </cfRule>
    <cfRule type="cellIs" dxfId="820" priority="38" stopIfTrue="1" operator="lessThan">
      <formula>$AF$2</formula>
    </cfRule>
    <cfRule type="cellIs" dxfId="819" priority="39" stopIfTrue="1" operator="greaterThanOrEqual">
      <formula>$AF$2</formula>
    </cfRule>
  </conditionalFormatting>
  <conditionalFormatting sqref="AG5:AG36">
    <cfRule type="expression" dxfId="818" priority="34" stopIfTrue="1">
      <formula>AS5="S"</formula>
    </cfRule>
    <cfRule type="cellIs" dxfId="817" priority="35" stopIfTrue="1" operator="lessThan">
      <formula>$AG$2</formula>
    </cfRule>
    <cfRule type="cellIs" dxfId="816" priority="36" stopIfTrue="1" operator="greaterThanOrEqual">
      <formula>$AG$2</formula>
    </cfRule>
  </conditionalFormatting>
  <conditionalFormatting sqref="AH5:AH36">
    <cfRule type="expression" dxfId="815" priority="31" stopIfTrue="1">
      <formula>AS5="S"</formula>
    </cfRule>
    <cfRule type="cellIs" dxfId="814" priority="32" stopIfTrue="1" operator="lessThan">
      <formula>$AH$2</formula>
    </cfRule>
    <cfRule type="cellIs" dxfId="813" priority="33" stopIfTrue="1" operator="greaterThanOrEqual">
      <formula>$AH$2</formula>
    </cfRule>
  </conditionalFormatting>
  <conditionalFormatting sqref="AI5:AI36">
    <cfRule type="expression" dxfId="812" priority="28" stopIfTrue="1">
      <formula>AS5="S"</formula>
    </cfRule>
    <cfRule type="cellIs" dxfId="811" priority="29" stopIfTrue="1" operator="lessThan">
      <formula>$AI$2</formula>
    </cfRule>
    <cfRule type="cellIs" dxfId="810" priority="30" stopIfTrue="1" operator="greaterThanOrEqual">
      <formula>$AI$2</formula>
    </cfRule>
  </conditionalFormatting>
  <conditionalFormatting sqref="AJ5:AJ36">
    <cfRule type="expression" dxfId="809" priority="25" stopIfTrue="1">
      <formula>AS5="S"</formula>
    </cfRule>
    <cfRule type="cellIs" dxfId="808" priority="26" stopIfTrue="1" operator="lessThan">
      <formula>$AJ$2</formula>
    </cfRule>
    <cfRule type="cellIs" dxfId="807" priority="27" stopIfTrue="1" operator="greaterThanOrEqual">
      <formula>$AJ$2</formula>
    </cfRule>
  </conditionalFormatting>
  <conditionalFormatting sqref="AK5:AK36">
    <cfRule type="expression" dxfId="806" priority="22" stopIfTrue="1">
      <formula>AS5="S"</formula>
    </cfRule>
    <cfRule type="cellIs" dxfId="805" priority="23" stopIfTrue="1" operator="lessThan">
      <formula>$AK$2</formula>
    </cfRule>
    <cfRule type="cellIs" dxfId="804" priority="24" stopIfTrue="1" operator="greaterThanOrEqual">
      <formula>$AK$2</formula>
    </cfRule>
  </conditionalFormatting>
  <conditionalFormatting sqref="AL5:AL36">
    <cfRule type="expression" dxfId="803" priority="19" stopIfTrue="1">
      <formula>AS5="S"</formula>
    </cfRule>
    <cfRule type="cellIs" dxfId="802" priority="20" stopIfTrue="1" operator="lessThan">
      <formula>$AL$2</formula>
    </cfRule>
    <cfRule type="cellIs" dxfId="801" priority="21" stopIfTrue="1" operator="greaterThanOrEqual">
      <formula>$AL$2</formula>
    </cfRule>
  </conditionalFormatting>
  <conditionalFormatting sqref="AM5:AM36">
    <cfRule type="expression" dxfId="800" priority="16" stopIfTrue="1">
      <formula>AS5="S"</formula>
    </cfRule>
    <cfRule type="cellIs" dxfId="799" priority="17" stopIfTrue="1" operator="lessThan">
      <formula>$AM$2</formula>
    </cfRule>
    <cfRule type="cellIs" dxfId="798" priority="18" stopIfTrue="1" operator="greaterThanOrEqual">
      <formula>$AM$2</formula>
    </cfRule>
  </conditionalFormatting>
  <conditionalFormatting sqref="AN5:AN36">
    <cfRule type="expression" dxfId="797" priority="13" stopIfTrue="1">
      <formula>AS5="S"</formula>
    </cfRule>
    <cfRule type="cellIs" dxfId="796" priority="14" stopIfTrue="1" operator="lessThan">
      <formula>$AN$2</formula>
    </cfRule>
    <cfRule type="cellIs" dxfId="795" priority="15" stopIfTrue="1" operator="greaterThanOrEqual">
      <formula>$AN$2</formula>
    </cfRule>
  </conditionalFormatting>
  <conditionalFormatting sqref="AO5:AO36">
    <cfRule type="expression" dxfId="794" priority="10" stopIfTrue="1">
      <formula>AS5="S"</formula>
    </cfRule>
    <cfRule type="cellIs" dxfId="793" priority="11" stopIfTrue="1" operator="lessThan">
      <formula>$AO$2</formula>
    </cfRule>
    <cfRule type="cellIs" dxfId="792" priority="12" stopIfTrue="1" operator="greaterThanOrEqual">
      <formula>$AO$2</formula>
    </cfRule>
  </conditionalFormatting>
  <conditionalFormatting sqref="AP5:AP36">
    <cfRule type="expression" dxfId="791" priority="7" stopIfTrue="1">
      <formula>AS5="S"</formula>
    </cfRule>
    <cfRule type="cellIs" dxfId="790" priority="8" stopIfTrue="1" operator="lessThan">
      <formula>$AP$2</formula>
    </cfRule>
    <cfRule type="cellIs" dxfId="789" priority="9" stopIfTrue="1" operator="greaterThanOrEqual">
      <formula>$AP$2</formula>
    </cfRule>
  </conditionalFormatting>
  <conditionalFormatting sqref="AQ5:AQ36">
    <cfRule type="expression" dxfId="788" priority="4" stopIfTrue="1">
      <formula>AS5="S"</formula>
    </cfRule>
    <cfRule type="cellIs" dxfId="787" priority="5" stopIfTrue="1" operator="lessThan">
      <formula>$AQ$2</formula>
    </cfRule>
    <cfRule type="cellIs" dxfId="786" priority="6" stopIfTrue="1" operator="greaterThanOrEqual">
      <formula>$AQ$2</formula>
    </cfRule>
  </conditionalFormatting>
  <conditionalFormatting sqref="AR5:AR36">
    <cfRule type="expression" dxfId="785" priority="1" stopIfTrue="1">
      <formula>AS5="S"</formula>
    </cfRule>
    <cfRule type="cellIs" dxfId="784" priority="2" stopIfTrue="1" operator="lessThan">
      <formula>$AR$2</formula>
    </cfRule>
    <cfRule type="cellIs" dxfId="783" priority="3" stopIfTrue="1" operator="greaterThanOrEqual">
      <formula>$AR$2</formula>
    </cfRule>
  </conditionalFormatting>
  <pageMargins left="0.78740157480314965" right="0.74803149606299213" top="1.1811023622047245" bottom="0.59055118110236227" header="0.70866141732283472" footer="0.39370078740157483"/>
  <pageSetup paperSize="9" scale="64" fitToWidth="2" orientation="landscape" horizontalDpi="4294967293" verticalDpi="300" r:id="rId1"/>
  <headerFooter alignWithMargins="0">
    <oddHeader>&amp;L&amp;"Gill Sans MT,Fett"&amp;12RTMB&amp;R&amp;G</oddHeader>
    <oddFooter>&amp;R&amp;P von &amp;N</oddFooter>
  </headerFooter>
  <legacy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Tabelle39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IF(Da!C52="",Da!E52,Da!C52)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Da!G52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Da!I52</f>
        <v>0</v>
      </c>
      <c r="E3" s="464" t="s">
        <v>330</v>
      </c>
      <c r="F3" s="48"/>
      <c r="G3" s="467">
        <f>Da!J52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Werte1!EV34</f>
        <v>0</v>
      </c>
      <c r="E30" s="88">
        <f t="shared" ref="E30:E35" si="0">D30/A30</f>
        <v>0</v>
      </c>
      <c r="F30" s="347"/>
      <c r="G30" s="114">
        <f>Werte2!EV34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Werte1!EW34</f>
        <v>0</v>
      </c>
      <c r="E31" s="88">
        <f t="shared" si="0"/>
        <v>0</v>
      </c>
      <c r="F31" s="347"/>
      <c r="G31" s="114">
        <f>Werte2!EW34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Werte1!EX34</f>
        <v>0</v>
      </c>
      <c r="E32" s="88">
        <f t="shared" si="0"/>
        <v>0</v>
      </c>
      <c r="F32" s="347"/>
      <c r="G32" s="114">
        <f>Werte2!EX34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Werte1!EY34</f>
        <v>0</v>
      </c>
      <c r="E33" s="88">
        <f t="shared" si="0"/>
        <v>0</v>
      </c>
      <c r="F33" s="347"/>
      <c r="G33" s="114">
        <f>Werte2!EY34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Werte1!EZ34</f>
        <v>0</v>
      </c>
      <c r="E34" s="88">
        <f t="shared" si="0"/>
        <v>0</v>
      </c>
      <c r="F34" s="347"/>
      <c r="G34" s="114">
        <f>Werte2!EZ34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Werte1!FA34</f>
        <v>0</v>
      </c>
      <c r="E35" s="88">
        <f t="shared" si="0"/>
        <v>0</v>
      </c>
      <c r="F35" s="347"/>
      <c r="G35" s="114">
        <f>Werte2!FA34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Werte1!FB34</f>
        <v>0</v>
      </c>
      <c r="E37" s="88">
        <f t="shared" ref="E37:E53" si="5">D37/A37</f>
        <v>0</v>
      </c>
      <c r="F37" s="347"/>
      <c r="G37" s="114">
        <f>Werte2!FB34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Werte1!FC34</f>
        <v>0</v>
      </c>
      <c r="E38" s="88">
        <f t="shared" si="5"/>
        <v>0</v>
      </c>
      <c r="F38" s="347"/>
      <c r="G38" s="114">
        <f>Werte2!FC34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Werte1!FD34</f>
        <v>0</v>
      </c>
      <c r="E39" s="88">
        <f t="shared" si="5"/>
        <v>0</v>
      </c>
      <c r="F39" s="347"/>
      <c r="G39" s="114">
        <f>Werte2!FD34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Werte1!FE34</f>
        <v>0</v>
      </c>
      <c r="E41" s="88">
        <f t="shared" si="5"/>
        <v>0</v>
      </c>
      <c r="F41" s="347"/>
      <c r="G41" s="114">
        <f>Werte2!FE34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Werte1!FF34</f>
        <v>0</v>
      </c>
      <c r="E42" s="88">
        <f t="shared" si="5"/>
        <v>0</v>
      </c>
      <c r="F42" s="347"/>
      <c r="G42" s="114">
        <f>Werte2!FF34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Werte1!FG34</f>
        <v>0</v>
      </c>
      <c r="E43" s="88">
        <f t="shared" si="5"/>
        <v>0</v>
      </c>
      <c r="F43" s="347"/>
      <c r="G43" s="114">
        <f>Werte2!FG34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Werte1!FH34</f>
        <v>0</v>
      </c>
      <c r="E44" s="88">
        <f t="shared" si="5"/>
        <v>0</v>
      </c>
      <c r="F44" s="347"/>
      <c r="G44" s="114">
        <f>Werte2!FH34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Werte1!FI34</f>
        <v>0</v>
      </c>
      <c r="E46" s="88">
        <f>D46/A46</f>
        <v>0</v>
      </c>
      <c r="F46" s="347"/>
      <c r="G46" s="114">
        <f>Werte2!FI34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Werte1!FJ34</f>
        <v>0</v>
      </c>
      <c r="E47" s="88">
        <f>D47/A47</f>
        <v>0</v>
      </c>
      <c r="F47" s="347"/>
      <c r="G47" s="114">
        <f>Werte2!FJ34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Werte1!FK34</f>
        <v>0</v>
      </c>
      <c r="E49" s="88">
        <f t="shared" si="5"/>
        <v>0</v>
      </c>
      <c r="F49" s="347"/>
      <c r="G49" s="114">
        <f>Werte2!FK34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Werte1!FL34</f>
        <v>0</v>
      </c>
      <c r="E50" s="88">
        <f t="shared" si="5"/>
        <v>0</v>
      </c>
      <c r="F50" s="347"/>
      <c r="G50" s="114">
        <f>Werte2!FL34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Werte1!FM34</f>
        <v>0</v>
      </c>
      <c r="E51" s="88">
        <f t="shared" si="5"/>
        <v>0</v>
      </c>
      <c r="F51" s="347"/>
      <c r="G51" s="114">
        <f>Werte2!FM34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Werte1!FN34</f>
        <v>0</v>
      </c>
      <c r="E52" s="88">
        <f t="shared" si="5"/>
        <v>0</v>
      </c>
      <c r="F52" s="347"/>
      <c r="G52" s="114">
        <f>Werte2!FN34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Werte1!FO34</f>
        <v>0</v>
      </c>
      <c r="E53" s="88">
        <f t="shared" si="5"/>
        <v>0</v>
      </c>
      <c r="F53" s="347"/>
      <c r="G53" s="114">
        <f>Werte2!FO34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Werte1!FP34</f>
        <v>0</v>
      </c>
      <c r="E55" s="88">
        <f t="shared" ref="E55:E56" si="9">D55/A55</f>
        <v>0</v>
      </c>
      <c r="F55" s="347"/>
      <c r="G55" s="114">
        <f>Werte2!FP34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Werte1!FQ34</f>
        <v>0</v>
      </c>
      <c r="E56" s="88">
        <f t="shared" si="9"/>
        <v>0</v>
      </c>
      <c r="F56" s="347"/>
      <c r="G56" s="114">
        <f>Werte2!FQ34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Werte1!FR34</f>
        <v>0</v>
      </c>
      <c r="E58" s="88">
        <f>D58/A58</f>
        <v>0</v>
      </c>
      <c r="F58" s="347"/>
      <c r="G58" s="114">
        <f>Werte2!FR34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Werte1!FS34</f>
        <v>0</v>
      </c>
      <c r="E59" s="88">
        <f>D59/A59</f>
        <v>0</v>
      </c>
      <c r="F59" s="347"/>
      <c r="G59" s="114">
        <f>Werte2!FS34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Werte1!FT34</f>
        <v>0</v>
      </c>
      <c r="E60" s="88">
        <f>D60/A60</f>
        <v>0</v>
      </c>
      <c r="F60" s="347"/>
      <c r="G60" s="114">
        <f>Werte2!FT34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Werte1!FU34</f>
        <v>0</v>
      </c>
      <c r="E61" s="88">
        <f>D61/A61</f>
        <v>0</v>
      </c>
      <c r="F61" s="347"/>
      <c r="G61" s="114">
        <f>Werte2!FU34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Werte1!FV34</f>
        <v>0</v>
      </c>
      <c r="E63" s="88">
        <f>D63/A63</f>
        <v>0</v>
      </c>
      <c r="F63" s="347"/>
      <c r="G63" s="114">
        <f>Werte2!FV34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Werte1!FW34</f>
        <v>0</v>
      </c>
      <c r="E64" s="88">
        <f>D64/A64</f>
        <v>0</v>
      </c>
      <c r="F64" s="347"/>
      <c r="G64" s="114">
        <f>Werte2!FW34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Werte1!FX34</f>
        <v>0</v>
      </c>
      <c r="E66" s="88">
        <f>D66/A66</f>
        <v>0</v>
      </c>
      <c r="F66" s="347"/>
      <c r="G66" s="114">
        <f>Werte2!FX34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Werte1!FY34</f>
        <v>0</v>
      </c>
      <c r="E67" s="88">
        <f>D67/A67</f>
        <v>0</v>
      </c>
      <c r="F67" s="347"/>
      <c r="G67" s="114">
        <f>Werte2!FY34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Werte1!FZ34</f>
        <v>0</v>
      </c>
      <c r="E68" s="88">
        <f>D68/A68</f>
        <v>0</v>
      </c>
      <c r="F68" s="347"/>
      <c r="G68" s="114">
        <f>Werte2!FZ34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Werte1!GA34</f>
        <v>0</v>
      </c>
      <c r="E70" s="88">
        <f t="shared" ref="E70:E77" si="13">D70/A70</f>
        <v>0</v>
      </c>
      <c r="F70" s="347"/>
      <c r="G70" s="114">
        <f>Werte2!GA34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Werte1!GB34</f>
        <v>0</v>
      </c>
      <c r="E71" s="88">
        <f t="shared" si="13"/>
        <v>0</v>
      </c>
      <c r="F71" s="347"/>
      <c r="G71" s="114">
        <f>Werte2!GB34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Werte1!GC34</f>
        <v>0</v>
      </c>
      <c r="E72" s="88">
        <f t="shared" si="13"/>
        <v>0</v>
      </c>
      <c r="F72" s="347"/>
      <c r="G72" s="114">
        <f>Werte2!GC34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Werte1!GD34</f>
        <v>0</v>
      </c>
      <c r="E73" s="88">
        <f t="shared" si="13"/>
        <v>0</v>
      </c>
      <c r="F73" s="347"/>
      <c r="G73" s="114">
        <f>Werte2!GD34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Werte1!$GE34</f>
        <v>0</v>
      </c>
      <c r="E74" s="88">
        <f t="shared" si="13"/>
        <v>0</v>
      </c>
      <c r="F74" s="347"/>
      <c r="G74" s="114">
        <f>Werte2!$GE34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Werte1!GF34</f>
        <v>0</v>
      </c>
      <c r="E76" s="88">
        <f t="shared" si="13"/>
        <v>0</v>
      </c>
      <c r="F76" s="347"/>
      <c r="G76" s="114">
        <f>Werte2!GF34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Werte1!GG34</f>
        <v>0</v>
      </c>
      <c r="E77" s="88">
        <f t="shared" si="13"/>
        <v>0</v>
      </c>
      <c r="F77" s="347"/>
      <c r="G77" s="114">
        <f>Werte2!GG34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Werte1!GH34</f>
        <v>0</v>
      </c>
      <c r="E78" s="88">
        <f>D78/A78</f>
        <v>0</v>
      </c>
      <c r="F78" s="347"/>
      <c r="G78" s="114">
        <f>Werte2!GH34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Werte1!GI34</f>
        <v>0</v>
      </c>
      <c r="E80" s="236">
        <f>D80/A80</f>
        <v>0</v>
      </c>
      <c r="F80" s="451"/>
      <c r="G80" s="443">
        <f>Werte2!GI34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Werte1!$R34</f>
        <v>0</v>
      </c>
      <c r="E90" s="410">
        <f t="shared" ref="E90:E103" si="15">D90/C90</f>
        <v>0</v>
      </c>
      <c r="F90" s="411"/>
      <c r="G90" s="480">
        <f>Werte2!$R34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Werte1!$AC34</f>
        <v>0</v>
      </c>
      <c r="E91" s="410">
        <f t="shared" si="15"/>
        <v>0</v>
      </c>
      <c r="F91" s="411"/>
      <c r="G91" s="480">
        <f>Werte2!$AC34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Werte1!$AS34</f>
        <v>0</v>
      </c>
      <c r="E92" s="410">
        <f t="shared" si="15"/>
        <v>0</v>
      </c>
      <c r="F92" s="411"/>
      <c r="G92" s="480">
        <f>Werte2!$AS34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Werte1!$BG34</f>
        <v>0</v>
      </c>
      <c r="E93" s="410">
        <f t="shared" si="15"/>
        <v>0</v>
      </c>
      <c r="F93" s="411"/>
      <c r="G93" s="480">
        <f>Werte2!$BG34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Werte1!$BO34</f>
        <v>0</v>
      </c>
      <c r="E94" s="410">
        <f>D94/C94</f>
        <v>0</v>
      </c>
      <c r="F94" s="411"/>
      <c r="G94" s="480">
        <f>Werte2!$BO34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Werte1!$CD34</f>
        <v>0</v>
      </c>
      <c r="E95" s="410">
        <f>D95/C95</f>
        <v>0</v>
      </c>
      <c r="F95" s="411"/>
      <c r="G95" s="480">
        <f>Werte2!$CD34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Werte1!$CM34</f>
        <v>0</v>
      </c>
      <c r="E96" s="422">
        <f t="shared" si="15"/>
        <v>0</v>
      </c>
      <c r="F96" s="423"/>
      <c r="G96" s="481">
        <f>Werte2!$CM34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Werte1!$DA34</f>
        <v>0</v>
      </c>
      <c r="E97" s="417">
        <f t="shared" si="15"/>
        <v>0</v>
      </c>
      <c r="F97" s="418"/>
      <c r="G97" s="482">
        <f>Werte2!$DA34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Werte1!$DG34</f>
        <v>0</v>
      </c>
      <c r="E98" s="410">
        <f t="shared" si="15"/>
        <v>0</v>
      </c>
      <c r="F98" s="411"/>
      <c r="G98" s="563">
        <f>Werte2!$DG34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Werte1!$DO34</f>
        <v>0</v>
      </c>
      <c r="E99" s="410">
        <f t="shared" si="15"/>
        <v>0</v>
      </c>
      <c r="F99" s="411"/>
      <c r="G99" s="480">
        <f>Werte2!$DO34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Werte1!$DX34</f>
        <v>0</v>
      </c>
      <c r="E100" s="410">
        <f t="shared" si="15"/>
        <v>0</v>
      </c>
      <c r="F100" s="411"/>
      <c r="G100" s="480">
        <f>Werte2!$DX34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Werte1!$EI34</f>
        <v>0</v>
      </c>
      <c r="E101" s="410">
        <f t="shared" si="15"/>
        <v>0</v>
      </c>
      <c r="F101" s="411"/>
      <c r="G101" s="480">
        <f>Werte2!$EI34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Werte1!$ER34</f>
        <v>0</v>
      </c>
      <c r="E102" s="426">
        <f t="shared" si="15"/>
        <v>0</v>
      </c>
      <c r="F102" s="423"/>
      <c r="G102" s="481">
        <f>Werte2!$ER34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T6XPTarW3wm/lJZuCPHvyoyP2fgsragWtSTvjPvon12EscXOslqcCckx6BV2OefJANirVaHT0IAD0wgcxMYGnw==" saltValue="68s2OEms1UBq7LDuCLyiTQ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31" priority="3" stopIfTrue="1" operator="lessThan">
      <formula>$U23</formula>
    </cfRule>
    <cfRule type="cellIs" dxfId="30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29" priority="7" stopIfTrue="1" operator="greaterThanOrEqual">
      <formula>I30</formula>
    </cfRule>
    <cfRule type="cellIs" dxfId="28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27" priority="9" stopIfTrue="1">
      <formula>$L$29="T"</formula>
    </cfRule>
    <cfRule type="cellIs" dxfId="26" priority="10" stopIfTrue="1" operator="lessThan">
      <formula>I30</formula>
    </cfRule>
    <cfRule type="cellIs" dxfId="25" priority="11" stopIfTrue="1" operator="greaterThanOrEqual">
      <formula>I30</formula>
    </cfRule>
  </conditionalFormatting>
  <conditionalFormatting sqref="J84">
    <cfRule type="expression" dxfId="24" priority="13" stopIfTrue="1">
      <formula>N84="FB"</formula>
    </cfRule>
    <cfRule type="expression" dxfId="23" priority="14" stopIfTrue="1">
      <formula>N84=""</formula>
    </cfRule>
  </conditionalFormatting>
  <conditionalFormatting sqref="E105 E90:F103 H90:H103 H105">
    <cfRule type="cellIs" dxfId="22" priority="5" stopIfTrue="1" operator="lessThan">
      <formula>$I90</formula>
    </cfRule>
    <cfRule type="cellIs" dxfId="21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20" priority="15" stopIfTrue="1">
      <formula>N30="FB"</formula>
    </cfRule>
    <cfRule type="expression" dxfId="19" priority="16" stopIfTrue="1">
      <formula>N30=""</formula>
    </cfRule>
  </conditionalFormatting>
  <conditionalFormatting sqref="G81:G84">
    <cfRule type="expression" dxfId="18" priority="12" stopIfTrue="1">
      <formula>$L$29="T"</formula>
    </cfRule>
  </conditionalFormatting>
  <conditionalFormatting sqref="G80">
    <cfRule type="expression" dxfId="17" priority="2">
      <formula>$L$29="T"</formula>
    </cfRule>
  </conditionalFormatting>
  <conditionalFormatting sqref="G30:G35 G37:G39 G41:G44 G46:G47 G49:G53 G55:G56 G58:G61 G63:G64 G66:G68 G70:G74 G76:G78">
    <cfRule type="expression" dxfId="16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horizontalDpi="4294967293" verticalDpi="300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Tabelle40">
    <tabColor indexed="41"/>
  </sheetPr>
  <dimension ref="A1:V112"/>
  <sheetViews>
    <sheetView view="pageBreakPreview" zoomScale="50" zoomScaleNormal="100" zoomScaleSheetLayoutView="50" workbookViewId="0">
      <selection activeCell="B26" sqref="B26"/>
    </sheetView>
  </sheetViews>
  <sheetFormatPr baseColWidth="10" defaultRowHeight="13.2" x14ac:dyDescent="0.25"/>
  <cols>
    <col min="1" max="1" width="1.6640625" style="279" customWidth="1"/>
    <col min="2" max="2" width="37.44140625" customWidth="1"/>
    <col min="3" max="3" width="15.44140625" customWidth="1"/>
    <col min="4" max="4" width="9.33203125" customWidth="1"/>
    <col min="5" max="5" width="12.6640625" customWidth="1"/>
    <col min="6" max="6" width="2.109375" customWidth="1"/>
    <col min="7" max="7" width="9.33203125" customWidth="1"/>
    <col min="8" max="8" width="12.5546875" customWidth="1"/>
    <col min="9" max="9" width="20.5546875" customWidth="1"/>
    <col min="10" max="10" width="64.109375" style="3" customWidth="1"/>
    <col min="11" max="11" width="63.6640625" customWidth="1"/>
    <col min="12" max="12" width="3.109375" style="272" customWidth="1"/>
    <col min="13" max="13" width="30" style="470" customWidth="1"/>
    <col min="14" max="14" width="2" style="470" customWidth="1"/>
    <col min="15" max="15" width="33.44140625" style="470" customWidth="1"/>
  </cols>
  <sheetData>
    <row r="1" spans="1:15" s="1" customFormat="1" ht="26.25" customHeight="1" thickBot="1" x14ac:dyDescent="0.45">
      <c r="A1" s="276"/>
      <c r="B1" s="127" t="s">
        <v>1</v>
      </c>
      <c r="C1" s="673">
        <f>IF(Da!C53="",Da!E53,Da!C53)</f>
        <v>0</v>
      </c>
      <c r="D1" s="673"/>
      <c r="E1" s="673"/>
      <c r="F1" s="673"/>
      <c r="G1" s="674"/>
      <c r="H1" s="124" t="s">
        <v>4</v>
      </c>
      <c r="I1" s="125"/>
      <c r="J1" s="157">
        <f>Da!C8</f>
        <v>0</v>
      </c>
      <c r="K1" s="158" t="s">
        <v>21</v>
      </c>
      <c r="L1" s="267"/>
      <c r="M1" s="468"/>
      <c r="N1" s="469"/>
      <c r="O1" s="470"/>
    </row>
    <row r="2" spans="1:15" s="1" customFormat="1" ht="24" customHeight="1" thickBot="1" x14ac:dyDescent="0.35">
      <c r="A2" s="276"/>
      <c r="B2" s="128" t="s">
        <v>241</v>
      </c>
      <c r="C2" s="675">
        <f>Da!G53</f>
        <v>0</v>
      </c>
      <c r="D2" s="675"/>
      <c r="E2" s="675"/>
      <c r="F2" s="675"/>
      <c r="G2" s="676"/>
      <c r="H2" s="126" t="s">
        <v>35</v>
      </c>
      <c r="I2" s="125"/>
      <c r="J2" s="157">
        <f>Da!C5</f>
        <v>0</v>
      </c>
      <c r="K2" s="159" t="str">
        <f>Da!G8</f>
        <v>Hauptschul Abschluss</v>
      </c>
      <c r="L2" s="268"/>
      <c r="M2" s="471"/>
      <c r="N2" s="472"/>
      <c r="O2" s="473"/>
    </row>
    <row r="3" spans="1:15" s="1" customFormat="1" ht="22.5" customHeight="1" thickBot="1" x14ac:dyDescent="0.35">
      <c r="A3" s="276"/>
      <c r="B3" s="153" t="s">
        <v>240</v>
      </c>
      <c r="C3" s="465" t="s">
        <v>416</v>
      </c>
      <c r="D3" s="466">
        <f>Da!I53</f>
        <v>0</v>
      </c>
      <c r="E3" s="464" t="s">
        <v>330</v>
      </c>
      <c r="F3" s="48"/>
      <c r="G3" s="467">
        <f>Da!J53</f>
        <v>0</v>
      </c>
      <c r="H3" s="125" t="s">
        <v>3</v>
      </c>
      <c r="I3" s="125"/>
      <c r="J3" s="157">
        <f>Da!G5</f>
        <v>0</v>
      </c>
      <c r="K3" s="160"/>
      <c r="L3" s="268"/>
      <c r="M3" s="474"/>
      <c r="N3" s="474"/>
      <c r="O3" s="470"/>
    </row>
    <row r="4" spans="1:15" s="1" customFormat="1" ht="16.2" customHeight="1" x14ac:dyDescent="0.3">
      <c r="A4" s="276"/>
      <c r="B4" s="166"/>
      <c r="C4" s="167"/>
      <c r="D4" s="168"/>
      <c r="E4" s="168"/>
      <c r="F4" s="168"/>
      <c r="G4" s="168"/>
      <c r="H4" s="168"/>
      <c r="I4" s="168"/>
      <c r="J4" s="169"/>
      <c r="K4" s="170"/>
      <c r="L4" s="269"/>
      <c r="M4" s="474"/>
      <c r="N4" s="474"/>
      <c r="O4" s="470"/>
    </row>
    <row r="5" spans="1:15" s="1" customFormat="1" ht="16.5" customHeight="1" x14ac:dyDescent="0.3">
      <c r="A5" s="276"/>
      <c r="B5" s="171"/>
      <c r="J5" s="46"/>
      <c r="K5" s="172"/>
      <c r="L5" s="270"/>
      <c r="M5" s="468"/>
      <c r="N5" s="469"/>
      <c r="O5" s="470"/>
    </row>
    <row r="6" spans="1:15" s="1" customFormat="1" ht="16.5" customHeight="1" x14ac:dyDescent="0.3">
      <c r="A6" s="276"/>
      <c r="B6" s="171"/>
      <c r="J6" s="46"/>
      <c r="K6" s="172"/>
      <c r="L6" s="270"/>
      <c r="M6" s="468"/>
      <c r="N6" s="469"/>
      <c r="O6" s="470"/>
    </row>
    <row r="7" spans="1:15" s="1" customFormat="1" ht="16.5" customHeight="1" x14ac:dyDescent="0.3">
      <c r="A7" s="276"/>
      <c r="B7" s="171"/>
      <c r="J7" s="46"/>
      <c r="K7" s="172"/>
      <c r="L7" s="270"/>
      <c r="M7" s="468"/>
      <c r="N7" s="469"/>
      <c r="O7" s="470"/>
    </row>
    <row r="8" spans="1:15" s="1" customFormat="1" ht="28.5" customHeight="1" x14ac:dyDescent="0.3">
      <c r="A8" s="276"/>
      <c r="B8" s="171"/>
      <c r="J8" s="46"/>
      <c r="K8" s="172"/>
      <c r="L8" s="270"/>
      <c r="M8" s="468"/>
      <c r="N8" s="469"/>
      <c r="O8" s="470"/>
    </row>
    <row r="9" spans="1:15" s="1" customFormat="1" ht="16.5" customHeight="1" x14ac:dyDescent="0.3">
      <c r="A9" s="276"/>
      <c r="B9" s="171"/>
      <c r="J9" s="46"/>
      <c r="K9" s="172"/>
      <c r="L9" s="270"/>
      <c r="M9" s="468"/>
      <c r="N9" s="469"/>
      <c r="O9" s="470"/>
    </row>
    <row r="10" spans="1:15" s="1" customFormat="1" ht="16.5" customHeight="1" x14ac:dyDescent="0.3">
      <c r="A10" s="276"/>
      <c r="B10" s="171"/>
      <c r="J10" s="46"/>
      <c r="K10" s="172"/>
      <c r="L10" s="270"/>
      <c r="M10" s="468"/>
      <c r="N10" s="469"/>
      <c r="O10" s="470"/>
    </row>
    <row r="11" spans="1:15" s="1" customFormat="1" ht="16.5" customHeight="1" x14ac:dyDescent="0.3">
      <c r="A11" s="276"/>
      <c r="B11" s="171"/>
      <c r="J11" s="46"/>
      <c r="K11" s="172"/>
      <c r="L11" s="270"/>
      <c r="M11" s="468"/>
      <c r="N11" s="469"/>
      <c r="O11" s="470"/>
    </row>
    <row r="12" spans="1:15" s="1" customFormat="1" ht="16.5" customHeight="1" x14ac:dyDescent="0.3">
      <c r="A12" s="276"/>
      <c r="B12" s="171"/>
      <c r="J12" s="46"/>
      <c r="K12" s="172"/>
      <c r="L12" s="270"/>
      <c r="M12" s="468"/>
      <c r="N12" s="469"/>
      <c r="O12" s="470"/>
    </row>
    <row r="13" spans="1:15" s="1" customFormat="1" ht="16.5" customHeight="1" x14ac:dyDescent="0.3">
      <c r="A13" s="276"/>
      <c r="B13" s="171"/>
      <c r="J13" s="46"/>
      <c r="K13" s="172"/>
      <c r="L13" s="270"/>
      <c r="M13" s="468"/>
      <c r="N13" s="469"/>
      <c r="O13" s="470"/>
    </row>
    <row r="14" spans="1:15" s="1" customFormat="1" ht="16.5" customHeight="1" x14ac:dyDescent="0.3">
      <c r="A14" s="276"/>
      <c r="B14" s="171"/>
      <c r="J14" s="46"/>
      <c r="K14" s="172"/>
      <c r="L14" s="270"/>
      <c r="M14" s="468"/>
      <c r="N14" s="469"/>
      <c r="O14" s="470"/>
    </row>
    <row r="15" spans="1:15" s="1" customFormat="1" ht="16.5" customHeight="1" x14ac:dyDescent="0.3">
      <c r="A15" s="276"/>
      <c r="B15" s="171"/>
      <c r="J15" s="46"/>
      <c r="K15" s="172"/>
      <c r="L15" s="270"/>
      <c r="M15" s="468"/>
      <c r="N15" s="469"/>
      <c r="O15" s="470"/>
    </row>
    <row r="16" spans="1:15" s="1" customFormat="1" ht="16.5" customHeight="1" x14ac:dyDescent="0.3">
      <c r="A16" s="276"/>
      <c r="B16" s="171"/>
      <c r="J16" s="46"/>
      <c r="K16" s="172"/>
      <c r="L16" s="270"/>
      <c r="M16" s="468"/>
      <c r="N16" s="469"/>
      <c r="O16" s="470"/>
    </row>
    <row r="17" spans="1:21" s="1" customFormat="1" ht="16.5" customHeight="1" x14ac:dyDescent="0.3">
      <c r="A17" s="276"/>
      <c r="B17" s="171"/>
      <c r="J17" s="46"/>
      <c r="K17" s="172"/>
      <c r="L17" s="270"/>
      <c r="M17" s="468"/>
      <c r="N17" s="469"/>
      <c r="O17" s="470"/>
    </row>
    <row r="18" spans="1:21" s="1" customFormat="1" ht="16.5" customHeight="1" x14ac:dyDescent="0.3">
      <c r="A18" s="276"/>
      <c r="B18" s="171"/>
      <c r="J18" s="46"/>
      <c r="K18" s="172"/>
      <c r="L18" s="270"/>
      <c r="M18" s="468"/>
      <c r="N18" s="469"/>
      <c r="O18" s="470"/>
    </row>
    <row r="19" spans="1:21" s="1" customFormat="1" ht="16.5" customHeight="1" x14ac:dyDescent="0.3">
      <c r="A19" s="276"/>
      <c r="B19" s="171"/>
      <c r="J19" s="46"/>
      <c r="K19" s="172"/>
      <c r="L19" s="270"/>
      <c r="M19" s="468"/>
      <c r="N19" s="469"/>
      <c r="O19" s="470"/>
    </row>
    <row r="20" spans="1:21" s="1" customFormat="1" ht="16.5" customHeight="1" x14ac:dyDescent="0.3">
      <c r="A20" s="276"/>
      <c r="B20" s="171"/>
      <c r="J20" s="46"/>
      <c r="K20" s="172"/>
      <c r="L20" s="270"/>
      <c r="M20" s="468"/>
      <c r="N20" s="469"/>
      <c r="O20" s="470"/>
    </row>
    <row r="21" spans="1:21" s="1" customFormat="1" ht="16.5" customHeight="1" x14ac:dyDescent="0.3">
      <c r="A21" s="276"/>
      <c r="B21" s="171"/>
      <c r="J21" s="46"/>
      <c r="K21" s="172"/>
      <c r="L21" s="270"/>
      <c r="M21" s="468"/>
      <c r="N21" s="469"/>
      <c r="O21" s="470"/>
    </row>
    <row r="22" spans="1:21" s="1" customFormat="1" ht="16.5" customHeight="1" x14ac:dyDescent="0.3">
      <c r="A22" s="276"/>
      <c r="B22" s="171"/>
      <c r="J22" s="46"/>
      <c r="K22" s="172"/>
      <c r="L22" s="270"/>
      <c r="M22" s="468"/>
      <c r="N22" s="469"/>
      <c r="O22" s="470"/>
    </row>
    <row r="23" spans="1:21" s="1" customFormat="1" ht="16.5" customHeight="1" x14ac:dyDescent="0.3">
      <c r="A23" s="276"/>
      <c r="B23" s="171"/>
      <c r="J23" s="46"/>
      <c r="K23" s="172"/>
      <c r="L23" s="270"/>
      <c r="M23" s="468"/>
      <c r="N23" s="470"/>
      <c r="O23" s="470"/>
      <c r="P23" s="73"/>
      <c r="Q23" s="73"/>
      <c r="R23" s="89"/>
      <c r="S23" s="73"/>
      <c r="T23" s="89"/>
      <c r="U23" s="90"/>
    </row>
    <row r="24" spans="1:21" s="1" customFormat="1" ht="118.5" customHeight="1" thickBot="1" x14ac:dyDescent="0.35">
      <c r="A24" s="276"/>
      <c r="B24" s="173"/>
      <c r="C24" s="111"/>
      <c r="D24" s="111"/>
      <c r="E24" s="111"/>
      <c r="F24" s="111"/>
      <c r="G24" s="111"/>
      <c r="H24" s="111"/>
      <c r="I24" s="111"/>
      <c r="J24" s="174"/>
      <c r="K24" s="175"/>
      <c r="L24" s="270"/>
      <c r="M24" s="477" t="s">
        <v>238</v>
      </c>
      <c r="N24" s="470"/>
      <c r="O24" s="475" t="s">
        <v>239</v>
      </c>
      <c r="P24" s="73"/>
      <c r="Q24" s="73"/>
      <c r="R24" s="89"/>
      <c r="S24" s="73"/>
      <c r="T24" s="89"/>
      <c r="U24" s="90"/>
    </row>
    <row r="25" spans="1:21" s="1" customFormat="1" ht="16.5" customHeight="1" thickBot="1" x14ac:dyDescent="0.35">
      <c r="A25" s="276"/>
      <c r="J25" s="46"/>
      <c r="K25"/>
      <c r="L25" s="270"/>
      <c r="M25" s="478"/>
      <c r="N25" s="470"/>
      <c r="O25" s="476"/>
      <c r="P25" s="73"/>
      <c r="Q25" s="73"/>
      <c r="R25" s="89"/>
      <c r="S25" s="73"/>
      <c r="T25" s="89"/>
      <c r="U25" s="90"/>
    </row>
    <row r="26" spans="1:21" s="1" customFormat="1" ht="25.5" customHeight="1" x14ac:dyDescent="0.3">
      <c r="A26" s="276"/>
      <c r="D26" s="659" t="s">
        <v>54</v>
      </c>
      <c r="E26" s="660"/>
      <c r="F26" s="433"/>
      <c r="G26" s="659" t="s">
        <v>55</v>
      </c>
      <c r="H26" s="660"/>
      <c r="J26" s="275" t="s">
        <v>236</v>
      </c>
      <c r="K26" s="275" t="s">
        <v>237</v>
      </c>
      <c r="L26" s="270"/>
      <c r="M26" s="678" t="s">
        <v>143</v>
      </c>
      <c r="N26" s="470"/>
      <c r="O26" s="678" t="s">
        <v>143</v>
      </c>
      <c r="P26" s="73"/>
      <c r="Q26" s="73"/>
      <c r="R26" s="89"/>
      <c r="S26" s="73"/>
      <c r="T26" s="89"/>
      <c r="U26" s="90"/>
    </row>
    <row r="27" spans="1:21" s="1" customFormat="1" ht="31.5" customHeight="1" x14ac:dyDescent="0.3">
      <c r="A27" s="276"/>
      <c r="C27" s="677" t="s">
        <v>136</v>
      </c>
      <c r="D27" s="661">
        <f>Da!$C$20</f>
        <v>0</v>
      </c>
      <c r="E27" s="662"/>
      <c r="F27" s="434"/>
      <c r="G27" s="661">
        <f>Da!$E$20</f>
        <v>0</v>
      </c>
      <c r="H27" s="662"/>
      <c r="I27" s="91"/>
      <c r="J27" s="570" t="str">
        <f>'S1'!J27</f>
        <v>Cornelsen: Grundwissen für den Beruf Technik</v>
      </c>
      <c r="K27" s="570" t="str">
        <f>'S1'!K27</f>
        <v>Cornelsen: Pluspunkt Grundwissen</v>
      </c>
      <c r="L27" s="270"/>
      <c r="M27" s="678"/>
      <c r="N27" s="470"/>
      <c r="O27" s="678"/>
    </row>
    <row r="28" spans="1:21" s="16" customFormat="1" ht="21.75" customHeight="1" thickBot="1" x14ac:dyDescent="0.35">
      <c r="A28" s="277"/>
      <c r="B28" s="188" t="s">
        <v>135</v>
      </c>
      <c r="C28" s="677"/>
      <c r="D28" s="671" t="s">
        <v>414</v>
      </c>
      <c r="E28" s="672"/>
      <c r="F28" s="435"/>
      <c r="G28" s="671" t="s">
        <v>414</v>
      </c>
      <c r="H28" s="672"/>
      <c r="I28" s="189" t="s">
        <v>37</v>
      </c>
      <c r="J28" s="570"/>
      <c r="K28" s="570"/>
      <c r="L28" s="271"/>
      <c r="M28" s="678"/>
      <c r="N28" s="479"/>
      <c r="O28" s="678"/>
    </row>
    <row r="29" spans="1:21" s="1" customFormat="1" ht="26.25" customHeight="1" x14ac:dyDescent="0.3">
      <c r="A29" s="278"/>
      <c r="B29" s="289" t="str">
        <f>Profile!B2</f>
        <v>Grundrechnen 1</v>
      </c>
      <c r="C29" s="290"/>
      <c r="D29" s="291"/>
      <c r="E29" s="292"/>
      <c r="F29" s="347"/>
      <c r="G29" s="291"/>
      <c r="H29" s="293"/>
      <c r="I29" s="294"/>
      <c r="J29" s="323"/>
      <c r="K29" s="295"/>
      <c r="L29" s="270" t="str">
        <f>IF(G27&gt;1,"","T")</f>
        <v>T</v>
      </c>
      <c r="M29" s="470"/>
      <c r="N29" s="468"/>
      <c r="O29" s="470"/>
    </row>
    <row r="30" spans="1:21" s="1" customFormat="1" ht="26.25" customHeight="1" x14ac:dyDescent="0.3">
      <c r="A30" s="278">
        <f>Profile!C3</f>
        <v>4</v>
      </c>
      <c r="B30" s="296" t="str">
        <f>Profile!B3</f>
        <v xml:space="preserve">Addition /Subtraktion </v>
      </c>
      <c r="C30" s="259" t="s">
        <v>234</v>
      </c>
      <c r="D30" s="114">
        <f>Werte1!EV35</f>
        <v>0</v>
      </c>
      <c r="E30" s="88">
        <f t="shared" ref="E30:E35" si="0">D30/A30</f>
        <v>0</v>
      </c>
      <c r="F30" s="347"/>
      <c r="G30" s="114">
        <f>Werte2!EV35</f>
        <v>0</v>
      </c>
      <c r="H30" s="88">
        <f>G30/A30</f>
        <v>0</v>
      </c>
      <c r="I30" s="391">
        <f>(IF($K$2=Da!$N$18,Profile!$E$3)+IF($K$2=Da!$N$19,Profile!$G$3)+IF($K$2=Da!$N$20,Profile!$I$3)+IF($K$2=Da!$N$21,Profile!$K$3)+IF($K$2=Da!$N$22,Profile!$M$3)+IF($K$2=Da!$N$23,Profile!$O$3)+IF($K$2=Da!$N$24,Profile!$Q$3)+IF($K$2=Da!$N$25,Profile!$S$3)+IF($K$2=Da!$N$26,Profile!$U$3)+IF($K$2=Da!$N$27,Profile!$W$3)+IF($K$2=Da!$N$28,Profile!$Y$3)+IF($K$2=Da!$N$29,Profile!$AA$3)+IF($K$2=Da!$N$30,Profile!$AC$3))</f>
        <v>0.875</v>
      </c>
      <c r="J30" s="288" t="str">
        <f>IF(E30&lt;I30,M30,"")</f>
        <v>S. 7-10;   S. 24</v>
      </c>
      <c r="K30" s="288" t="str">
        <f>IF(F30&lt;J30,O30,"")</f>
        <v>S. 8 - 11; S. 26 - 27;   S.56 -57</v>
      </c>
      <c r="L30" s="270"/>
      <c r="M30" s="470" t="str">
        <f>'S1'!M30</f>
        <v>S. 7-10;   S. 24</v>
      </c>
      <c r="N30" s="468" t="str">
        <f t="shared" ref="N30:N44" si="1">IF(E30&lt;I30,"FB","")</f>
        <v>FB</v>
      </c>
      <c r="O30" s="470" t="str">
        <f>'S1'!O30</f>
        <v>S. 8 - 11; S. 26 - 27;   S.56 -57</v>
      </c>
    </row>
    <row r="31" spans="1:21" s="1" customFormat="1" ht="26.25" customHeight="1" x14ac:dyDescent="0.3">
      <c r="A31" s="278">
        <f>Profile!C4</f>
        <v>2</v>
      </c>
      <c r="B31" s="296" t="str">
        <f>Profile!B4</f>
        <v>Multiplikation Division</v>
      </c>
      <c r="C31" s="259" t="s">
        <v>235</v>
      </c>
      <c r="D31" s="114">
        <f>Werte1!EW35</f>
        <v>0</v>
      </c>
      <c r="E31" s="88">
        <f t="shared" si="0"/>
        <v>0</v>
      </c>
      <c r="F31" s="347"/>
      <c r="G31" s="114">
        <f>Werte2!EW35</f>
        <v>0</v>
      </c>
      <c r="H31" s="88">
        <f t="shared" ref="H31:H35" si="2">G31/A31</f>
        <v>0</v>
      </c>
      <c r="I31" s="391">
        <f>(IF($K$2=Da!$N$18,Profile!$E$4)+IF($K$2=Da!$N$19,Profile!$G$4)+IF($K$2=Da!$N$20,Profile!$I$4)+IF($K$2=Da!$N$21,Profile!$K$4)+IF($K$2=Da!$N$22,Profile!$M$4)+IF($K$2=Da!$N$23,Profile!$O$4)+IF($K$2=Da!$N$24,Profile!$Q$4)+IF($K$2=Da!$N$25,Profile!$S$4)+IF($K$2=Da!$N$26,Profile!$U$4)+IF($K$2=Da!$N$27,Profile!$W$4)+IF($K$2=Da!$N$28,Profile!$Y$4)+IF($K$2=Da!$N$29,Profile!$AA$4)+IF($K$2=Da!$N$30,Profile!$AC$4))</f>
        <v>1</v>
      </c>
      <c r="J31" s="322" t="str">
        <f>IF(E31&lt;I31,M31,"")</f>
        <v>S. 11 -  14;    S. 24   ; S. 46 - 47</v>
      </c>
      <c r="K31" s="288" t="str">
        <f t="shared" ref="K31:K80" si="3">IF(F31&lt;J31,O31,"")</f>
        <v>S. 12 - 15</v>
      </c>
      <c r="L31" s="270"/>
      <c r="M31" s="470" t="str">
        <f>'S1'!M31</f>
        <v>S. 11 -  14;    S. 24   ; S. 46 - 47</v>
      </c>
      <c r="N31" s="468" t="str">
        <f t="shared" si="1"/>
        <v>FB</v>
      </c>
      <c r="O31" s="470" t="str">
        <f>'S1'!O31</f>
        <v>S. 12 - 15</v>
      </c>
    </row>
    <row r="32" spans="1:21" s="1" customFormat="1" ht="26.25" customHeight="1" x14ac:dyDescent="0.3">
      <c r="A32" s="278">
        <f>Profile!C5</f>
        <v>2</v>
      </c>
      <c r="B32" s="296" t="str">
        <f>Profile!B5</f>
        <v>Rechengesetze</v>
      </c>
      <c r="C32" s="260">
        <v>5</v>
      </c>
      <c r="D32" s="114">
        <f>Werte1!EX35</f>
        <v>0</v>
      </c>
      <c r="E32" s="88">
        <f t="shared" si="0"/>
        <v>0</v>
      </c>
      <c r="F32" s="347"/>
      <c r="G32" s="114">
        <f>Werte2!EX35</f>
        <v>0</v>
      </c>
      <c r="H32" s="88">
        <f t="shared" si="2"/>
        <v>0</v>
      </c>
      <c r="I32" s="391">
        <f>(IF($K$2=Da!$N$18,Profile!$E$5)+IF($K$2=Da!$N$19,Profile!$G$5)+IF($K$2=Da!$N$20,Profile!$I$5)+IF($K$2=Da!$N$21,Profile!$K$5)+IF($K$2=Da!$N$22,Profile!$M$5)+IF($K$2=Da!$N$23,Profile!$O$5)+IF($K$2=Da!$N$24,Profile!$Q$5)+IF($K$2=Da!$N$25,Profile!$S$5)+IF($K$2=Da!$N$26,Profile!$U$5)+IF($K$2=Da!$N$27,Profile!$W$5)+IF($K$2=Da!$N$28,Profile!$Y$5)+IF($K$2=Da!$N$29,Profile!$AA$5)+IF($K$2=Da!$N$30,Profile!$AC$5))</f>
        <v>0.75</v>
      </c>
      <c r="J32" s="322" t="str">
        <f>IF(E32&lt;I32,M32,"")</f>
        <v>S. 15</v>
      </c>
      <c r="K32" s="288" t="str">
        <f t="shared" si="3"/>
        <v>S. 12 - 13;    S.47</v>
      </c>
      <c r="L32" s="270"/>
      <c r="M32" s="470" t="str">
        <f>'S1'!M32</f>
        <v>S. 15</v>
      </c>
      <c r="N32" s="468" t="str">
        <f t="shared" si="1"/>
        <v>FB</v>
      </c>
      <c r="O32" s="470" t="str">
        <f>'S1'!O32</f>
        <v>S. 12 - 13;    S.47</v>
      </c>
    </row>
    <row r="33" spans="1:22" s="1" customFormat="1" ht="26.25" customHeight="1" x14ac:dyDescent="0.3">
      <c r="A33" s="278">
        <f>Profile!C6</f>
        <v>2</v>
      </c>
      <c r="B33" s="296" t="str">
        <f>Profile!B6</f>
        <v>Vertauschungsgesetz</v>
      </c>
      <c r="C33" s="260">
        <v>6</v>
      </c>
      <c r="D33" s="114">
        <f>Werte1!EY35</f>
        <v>0</v>
      </c>
      <c r="E33" s="88">
        <f t="shared" si="0"/>
        <v>0</v>
      </c>
      <c r="F33" s="347"/>
      <c r="G33" s="114">
        <f>Werte2!EY35</f>
        <v>0</v>
      </c>
      <c r="H33" s="88">
        <f t="shared" si="2"/>
        <v>0</v>
      </c>
      <c r="I33" s="391">
        <f>(IF($K$2=Da!$N$18,Profile!$E$6)+IF($K$2=Da!$N$19,Profile!$G$6)+IF($K$2=Da!$N$20,Profile!$I$6)+IF($K$2=Da!$N$21,Profile!$K$6)+IF($K$2=Da!$N$22,Profile!$M$6)+IF($K$2=Da!$N$23,Profile!$O$6)+IF($K$2=Da!$N$24,Profile!$Q$6)+IF($K$2=Da!$N$25,Profile!$S$6)+IF($K$2=Da!$N$26,Profile!$U$6)+IF($K$2=Da!$N$27,Profile!$W$6)+IF($K$2=Da!$N$28,Profile!$Y$6)+IF($K$2=Da!$N$29,Profile!$AA$6)+IF($K$2=Da!$N$30,Profile!$AC$6))</f>
        <v>0.5</v>
      </c>
      <c r="J33" s="322" t="str">
        <f>IF(E33&lt;I33,M33,"")</f>
        <v>S. 49</v>
      </c>
      <c r="K33" s="288" t="str">
        <f t="shared" si="3"/>
        <v>S. 14 - 15;    S. 48</v>
      </c>
      <c r="L33" s="270"/>
      <c r="M33" s="470" t="str">
        <f>'S1'!M33</f>
        <v>S. 49</v>
      </c>
      <c r="N33" s="468" t="str">
        <f t="shared" si="1"/>
        <v>FB</v>
      </c>
      <c r="O33" s="470" t="str">
        <f>'S1'!O33</f>
        <v>S. 14 - 15;    S. 48</v>
      </c>
    </row>
    <row r="34" spans="1:22" s="1" customFormat="1" ht="26.25" customHeight="1" x14ac:dyDescent="0.3">
      <c r="A34" s="278">
        <f>Profile!C7</f>
        <v>2</v>
      </c>
      <c r="B34" s="296" t="str">
        <f>Profile!B7</f>
        <v>schriftl. Multiplikation/Division</v>
      </c>
      <c r="C34" s="260" t="s">
        <v>402</v>
      </c>
      <c r="D34" s="114">
        <f>Werte1!EZ35</f>
        <v>0</v>
      </c>
      <c r="E34" s="88">
        <f t="shared" si="0"/>
        <v>0</v>
      </c>
      <c r="F34" s="347"/>
      <c r="G34" s="114">
        <f>Werte2!EZ35</f>
        <v>0</v>
      </c>
      <c r="H34" s="88">
        <f t="shared" si="2"/>
        <v>0</v>
      </c>
      <c r="I34" s="391">
        <f>(IF($K$2=Da!$N$18,Profile!$E$7)+IF($K$2=Da!$N$19,Profile!$G$7)+IF($K$2=Da!$N$20,Profile!$I$7)+IF($K$2=Da!$N$21,Profile!$K$7)+IF($K$2=Da!$N$22,Profile!$M$7)+IF($K$2=Da!$N$23,Profile!$O$7)+IF($K$2=Da!$N$24,Profile!$Q$7)+IF($K$2=Da!$N$25,Profile!$S$7)+IF($K$2=Da!$N$26,Profile!$U$7)+IF($K$2=Da!$N$27,Profile!$W$7)+IF($K$2=Da!$N$28,Profile!$Y$7)+IF($K$2=Da!$N$29,Profile!$AA$7)+IF($K$2=Da!$N$30,Profile!$AC$7))</f>
        <v>0.5</v>
      </c>
      <c r="J34" s="322" t="str">
        <f t="shared" ref="J34:J35" si="4">IF(E34&lt;I34,M34,"")</f>
        <v>S. 11 -  14;    S. 24   ; S. 46 - 47</v>
      </c>
      <c r="K34" s="288" t="str">
        <f t="shared" si="3"/>
        <v>S. 12 - 15</v>
      </c>
      <c r="L34" s="270"/>
      <c r="M34" s="470" t="str">
        <f>'S1'!M34</f>
        <v>S. 11 -  14;    S. 24   ; S. 46 - 47</v>
      </c>
      <c r="N34" s="468" t="str">
        <f t="shared" si="1"/>
        <v>FB</v>
      </c>
      <c r="O34" s="470" t="str">
        <f>'S1'!O34</f>
        <v>S. 12 - 15</v>
      </c>
    </row>
    <row r="35" spans="1:22" s="393" customFormat="1" ht="26.25" customHeight="1" x14ac:dyDescent="0.3">
      <c r="A35" s="278">
        <f>Profile!C8</f>
        <v>10</v>
      </c>
      <c r="B35" s="297" t="str">
        <f>Profile!B8</f>
        <v>1 X 1</v>
      </c>
      <c r="C35" s="260">
        <v>9</v>
      </c>
      <c r="D35" s="114">
        <f>Werte1!FA35</f>
        <v>0</v>
      </c>
      <c r="E35" s="88">
        <f t="shared" si="0"/>
        <v>0</v>
      </c>
      <c r="F35" s="347"/>
      <c r="G35" s="114">
        <f>Werte2!FA35</f>
        <v>0</v>
      </c>
      <c r="H35" s="88">
        <f t="shared" si="2"/>
        <v>0</v>
      </c>
      <c r="I35" s="391">
        <f>(IF($K$2=Da!$N$18,Profile!$E$8)+IF($K$2=Da!$N$19,Profile!$G$8)+IF($K$2=Da!$N$20,Profile!$I$8)+IF($K$2=Da!$N$21,Profile!$K$8)+IF($K$2=Da!$N$22,Profile!$M$8)+IF($K$2=Da!$N$23,Profile!$O$8)+IF($K$2=Da!$N$24,Profile!$Q$8)+IF($K$2=Da!$N$25,Profile!$S$8)+IF($K$2=Da!$N$26,Profile!$U$8)+IF($K$2=Da!$N$27,Profile!$W$8)+IF($K$2=Da!$N$28,Profile!$Y$8)+IF($K$2=Da!$N$29,Profile!$AA$8)+IF($K$2=Da!$N$30,Profile!$AC$8))</f>
        <v>0.7</v>
      </c>
      <c r="J35" s="322">
        <f t="shared" si="4"/>
        <v>0</v>
      </c>
      <c r="K35" s="288" t="str">
        <f t="shared" si="3"/>
        <v/>
      </c>
      <c r="L35" s="276"/>
      <c r="M35" s="470">
        <f>'S1'!M35</f>
        <v>0</v>
      </c>
      <c r="N35" s="468" t="str">
        <f t="shared" si="1"/>
        <v>FB</v>
      </c>
      <c r="O35" s="470">
        <f>'S1'!O35</f>
        <v>0</v>
      </c>
      <c r="P35" s="1"/>
    </row>
    <row r="36" spans="1:22" s="1" customFormat="1" ht="26.25" customHeight="1" x14ac:dyDescent="0.3">
      <c r="A36" s="278"/>
      <c r="B36" s="297" t="str">
        <f>Profile!B10</f>
        <v>Zahlenschreibweise</v>
      </c>
      <c r="C36" s="261"/>
      <c r="D36" s="442"/>
      <c r="E36" s="264"/>
      <c r="F36" s="347"/>
      <c r="G36" s="442"/>
      <c r="H36" s="266"/>
      <c r="I36" s="392"/>
      <c r="J36" s="324"/>
      <c r="K36" s="302"/>
      <c r="L36" s="270"/>
      <c r="M36" s="470">
        <f>'S1'!M36</f>
        <v>0</v>
      </c>
      <c r="N36" s="468"/>
      <c r="O36" s="470">
        <f>'S1'!O36</f>
        <v>0</v>
      </c>
    </row>
    <row r="37" spans="1:22" s="1" customFormat="1" ht="26.25" customHeight="1" x14ac:dyDescent="0.3">
      <c r="A37" s="278">
        <f>Profile!C11</f>
        <v>6</v>
      </c>
      <c r="B37" s="296" t="str">
        <f>Profile!B11</f>
        <v>natürliche Zahlen schreiben</v>
      </c>
      <c r="C37" s="260">
        <v>10</v>
      </c>
      <c r="D37" s="114">
        <f>Werte1!FB35</f>
        <v>0</v>
      </c>
      <c r="E37" s="88">
        <f t="shared" ref="E37:E53" si="5">D37/A37</f>
        <v>0</v>
      </c>
      <c r="F37" s="347"/>
      <c r="G37" s="114">
        <f>Werte2!FB35</f>
        <v>0</v>
      </c>
      <c r="H37" s="88">
        <f t="shared" ref="H37:H84" si="6">G37/A37</f>
        <v>0</v>
      </c>
      <c r="I37" s="391">
        <f>(IF($K$2=Da!$N$18,Profile!$E$11)+IF($K$2=Da!$N$19,Profile!$G$11)+IF($K$2=Da!$N$20,Profile!$I$11)+IF($K$2=Da!$N$21,Profile!$K$11)+IF($K$2=Da!$N$22,Profile!$M$11)+IF($K$2=Da!$N$23,Profile!$O$11)+IF($K$2=Da!$N$24,Profile!$Q$11)+IF($K$2=Da!$N$25,Profile!$S$11)+IF($K$2=Da!$N$26,Profile!$U$11)+IF($K$2=Da!$N$27,Profile!$W$11)+IF($K$2=Da!$N$28,Profile!$Y$11)+IF($K$2=Da!$N$29,Profile!$AA$11)+IF($K$2=Da!$N$30,Profile!$AC$11))</f>
        <v>0.83333333333333337</v>
      </c>
      <c r="J37" s="322" t="str">
        <f>IF(E37&lt;I37,M37,"")</f>
        <v>S. 44</v>
      </c>
      <c r="K37" s="288" t="str">
        <f t="shared" si="3"/>
        <v>S. 24 - 25</v>
      </c>
      <c r="L37" s="270"/>
      <c r="M37" s="470" t="str">
        <f>'S1'!M37</f>
        <v>S. 44</v>
      </c>
      <c r="N37" s="468" t="str">
        <f t="shared" si="1"/>
        <v>FB</v>
      </c>
      <c r="O37" s="470" t="str">
        <f>'S1'!O37</f>
        <v>S. 24 - 25</v>
      </c>
    </row>
    <row r="38" spans="1:22" s="1" customFormat="1" ht="26.25" customHeight="1" x14ac:dyDescent="0.3">
      <c r="A38" s="278">
        <f>Profile!C12</f>
        <v>3</v>
      </c>
      <c r="B38" s="296" t="str">
        <f>Profile!B12</f>
        <v>Dezimalzahlen schreiben</v>
      </c>
      <c r="C38" s="260">
        <v>11</v>
      </c>
      <c r="D38" s="114">
        <f>Werte1!FC35</f>
        <v>0</v>
      </c>
      <c r="E38" s="88">
        <f t="shared" si="5"/>
        <v>0</v>
      </c>
      <c r="F38" s="347"/>
      <c r="G38" s="114">
        <f>Werte2!FC35</f>
        <v>0</v>
      </c>
      <c r="H38" s="88">
        <f t="shared" si="6"/>
        <v>0</v>
      </c>
      <c r="I38" s="391">
        <f>(IF($K$2=Da!$N$18,Profile!$E$12)+IF($K$2=Da!$N$19,Profile!$G$12)+IF($K$2=Da!$N$20,Profile!$I$12)+IF($K$2=Da!$N$21,Profile!$K$12)+IF($K$2=Da!$N$22,Profile!$M$12)+IF($K$2=Da!$N$23,Profile!$O$12)+IF($K$2=Da!$N$24,Profile!$Q$12)+IF($K$2=Da!$N$25,Profile!$S$12)+IF($K$2=Da!$N$26,Profile!$U$12)+IF($K$2=Da!$N$27,Profile!$W$12)+IF($K$2=Da!$N$28,Profile!$Y$121)+IF($K$2=Da!$N$29,Profile!$AA$12)+IF($K$2=Da!$N$30,Profile!$AC$12))</f>
        <v>0.83333333333333337</v>
      </c>
      <c r="J38" s="322" t="str">
        <f>IF(E38&lt;I38,M38,"")</f>
        <v>S.44</v>
      </c>
      <c r="K38" s="288" t="str">
        <f t="shared" si="3"/>
        <v>S. 45</v>
      </c>
      <c r="L38" s="270"/>
      <c r="M38" s="470" t="str">
        <f>'S1'!M38</f>
        <v>S.44</v>
      </c>
      <c r="N38" s="468" t="str">
        <f t="shared" si="1"/>
        <v>FB</v>
      </c>
      <c r="O38" s="470" t="str">
        <f>'S1'!O38</f>
        <v>S. 45</v>
      </c>
    </row>
    <row r="39" spans="1:22" s="1" customFormat="1" ht="26.25" customHeight="1" x14ac:dyDescent="0.3">
      <c r="A39" s="278">
        <f>Profile!C13</f>
        <v>3</v>
      </c>
      <c r="B39" s="296" t="str">
        <f>Profile!B13</f>
        <v>1000. Trennzeichen</v>
      </c>
      <c r="C39" s="260">
        <v>12</v>
      </c>
      <c r="D39" s="114">
        <f>Werte1!FD35</f>
        <v>0</v>
      </c>
      <c r="E39" s="88">
        <f t="shared" si="5"/>
        <v>0</v>
      </c>
      <c r="F39" s="347"/>
      <c r="G39" s="114">
        <f>Werte2!FD35</f>
        <v>0</v>
      </c>
      <c r="H39" s="88">
        <f t="shared" si="6"/>
        <v>0</v>
      </c>
      <c r="I39" s="391">
        <f>(IF($K$2=Da!$N$18,Profile!$E$13)+IF($K$2=Da!$N$19,Profile!$G$13)+IF($K$2=Da!$N$20,Profile!$I$13)+IF($K$2=Da!$N$21,Profile!$K$13)+IF($K$2=Da!$N$22,Profile!$M$13)+IF($K$2=Da!$N$23,Profile!$O$13)+IF($K$2=Da!$N$24,Profile!$Q$13)+IF($K$2=Da!$N$25,Profile!$S$13)+IF($K$2=Da!$N$26,Profile!$U$13)+IF($K$2=Da!$N$27,Profile!$W$13)+IF($K$2=Da!$N$28,Profile!$Y$13)+IF($K$2=Da!$N$29,Profile!$AA$13)+IF($K$2=Da!$N$30,Profile!$AC$13))</f>
        <v>0.83333333333333337</v>
      </c>
      <c r="J39" s="322">
        <f>IF(E39&lt;I39,M39,"")</f>
        <v>0</v>
      </c>
      <c r="K39" s="288" t="str">
        <f t="shared" si="3"/>
        <v/>
      </c>
      <c r="L39" s="270"/>
      <c r="M39" s="470">
        <f>'S1'!M39</f>
        <v>0</v>
      </c>
      <c r="N39" s="468" t="str">
        <f t="shared" si="1"/>
        <v>FB</v>
      </c>
      <c r="O39" s="470" t="str">
        <f>'S1'!O39</f>
        <v>S. 17</v>
      </c>
    </row>
    <row r="40" spans="1:22" s="1" customFormat="1" ht="26.25" customHeight="1" x14ac:dyDescent="0.3">
      <c r="A40" s="278"/>
      <c r="B40" s="298" t="str">
        <f>Profile!B14</f>
        <v>Stellenwertsystem</v>
      </c>
      <c r="C40" s="258"/>
      <c r="D40" s="442"/>
      <c r="E40" s="265"/>
      <c r="F40" s="436"/>
      <c r="G40" s="442"/>
      <c r="H40" s="266"/>
      <c r="I40" s="392"/>
      <c r="J40" s="324"/>
      <c r="K40" s="302"/>
      <c r="L40" s="270"/>
      <c r="M40" s="470">
        <f>'S1'!M40</f>
        <v>0</v>
      </c>
      <c r="N40" s="468"/>
      <c r="O40" s="470">
        <f>'S1'!O40</f>
        <v>0</v>
      </c>
    </row>
    <row r="41" spans="1:22" s="1" customFormat="1" ht="26.25" customHeight="1" x14ac:dyDescent="0.3">
      <c r="A41" s="278">
        <f>Profile!C15</f>
        <v>3</v>
      </c>
      <c r="B41" s="296" t="str">
        <f>Profile!B15</f>
        <v>ganze Zahlen einordnen</v>
      </c>
      <c r="C41" s="260">
        <v>13</v>
      </c>
      <c r="D41" s="114">
        <f>Werte1!FE35</f>
        <v>0</v>
      </c>
      <c r="E41" s="88">
        <f t="shared" si="5"/>
        <v>0</v>
      </c>
      <c r="F41" s="347"/>
      <c r="G41" s="114">
        <f>Werte2!FE35</f>
        <v>0</v>
      </c>
      <c r="H41" s="88">
        <f t="shared" si="6"/>
        <v>0</v>
      </c>
      <c r="I41" s="391">
        <f>(IF($K$2=Da!$N$18,Profile!$E$15)+IF($K$2=Da!$N$19,Profile!$G$15)+IF($K$2=Da!$N$20,Profile!$I$15)+IF($K$2=Da!$N$21,Profile!$K$15)+IF($K$2=Da!$N$22,Profile!$M$15)+IF($K$2=Da!$N$23,Profile!$O$15)+IF($K$2=Da!$N$24,Profile!$Q$15)+IF($K$2=Da!$N$25,Profile!$S$15)+IF($K$2=Da!$N$26,Profile!$U$15)+IF($K$2=Da!$N$27,Profile!$W$15)+IF($K$2=Da!$N$28,Profile!$Y$15)+IF($K$2=Da!$N$29,Profile!$AA$15)+IF($K$2=Da!$N$30,Profile!$AC$15))</f>
        <v>0.83333333333333337</v>
      </c>
      <c r="J41" s="322" t="str">
        <f>IF(E41&lt;I41,M41,"")</f>
        <v>S. 44</v>
      </c>
      <c r="K41" s="288" t="str">
        <f t="shared" si="3"/>
        <v>S.45</v>
      </c>
      <c r="L41" s="270"/>
      <c r="M41" s="470" t="str">
        <f>'S1'!M41</f>
        <v>S. 44</v>
      </c>
      <c r="N41" s="468" t="str">
        <f t="shared" si="1"/>
        <v>FB</v>
      </c>
      <c r="O41" s="470" t="str">
        <f>'S1'!O41</f>
        <v>S.45</v>
      </c>
    </row>
    <row r="42" spans="1:22" s="1" customFormat="1" ht="26.25" customHeight="1" x14ac:dyDescent="0.3">
      <c r="A42" s="278">
        <f>Profile!C16</f>
        <v>1</v>
      </c>
      <c r="B42" s="296" t="str">
        <f>Profile!B16</f>
        <v>negative Zahlen einordnen</v>
      </c>
      <c r="C42" s="260">
        <v>14</v>
      </c>
      <c r="D42" s="114">
        <f>Werte1!FF35</f>
        <v>0</v>
      </c>
      <c r="E42" s="88">
        <f t="shared" si="5"/>
        <v>0</v>
      </c>
      <c r="F42" s="347"/>
      <c r="G42" s="114">
        <f>Werte2!FF35</f>
        <v>0</v>
      </c>
      <c r="H42" s="88">
        <f t="shared" si="6"/>
        <v>0</v>
      </c>
      <c r="I42" s="391">
        <f>(IF($K$2=Da!$N$18,Profile!$E$16)+IF($K$2=Da!$N$19,Profile!$G$16)+IF($K$2=Da!$N$20,Profile!$I$16)+IF($K$2=Da!$N$21,Profile!$K$16)+IF($K$2=Da!$N$22,Profile!$M$16)+IF($K$2=Da!$N$23,Profile!$O$16)+IF($K$2=Da!$N$24,Profile!$Q$16)+IF($K$2=Da!$N$25,Profile!$S$16)+IF($K$2=Da!$N$26,Profile!$U$16)+IF($K$2=Da!$N$27,Profile!$W$16)+IF($K$2=Da!$N$28,Profile!$Y$16)+IF($K$2=Da!$N$29,Profile!$AA$16)+IF($K$2=Da!$N$30,Profile!$AC$16))</f>
        <v>1</v>
      </c>
      <c r="J42" s="322" t="str">
        <f>IF(E42&lt;I42,M42,"")</f>
        <v>S.16; S.44</v>
      </c>
      <c r="K42" s="288" t="str">
        <f t="shared" si="3"/>
        <v>S.45</v>
      </c>
      <c r="L42" s="270"/>
      <c r="M42" s="470" t="str">
        <f>'S1'!M42</f>
        <v>S.16; S.44</v>
      </c>
      <c r="N42" s="468" t="str">
        <f t="shared" si="1"/>
        <v>FB</v>
      </c>
      <c r="O42" s="470" t="str">
        <f>'S1'!O42</f>
        <v>S.45</v>
      </c>
    </row>
    <row r="43" spans="1:22" s="1" customFormat="1" ht="26.25" customHeight="1" x14ac:dyDescent="0.3">
      <c r="A43" s="278">
        <f>Profile!C17</f>
        <v>2</v>
      </c>
      <c r="B43" s="296" t="str">
        <f>Profile!B17</f>
        <v>Dezimalzahlen einordnen</v>
      </c>
      <c r="C43" s="260">
        <v>15</v>
      </c>
      <c r="D43" s="114">
        <f>Werte1!FG35</f>
        <v>0</v>
      </c>
      <c r="E43" s="88">
        <f t="shared" si="5"/>
        <v>0</v>
      </c>
      <c r="F43" s="347"/>
      <c r="G43" s="114">
        <f>Werte2!FG35</f>
        <v>0</v>
      </c>
      <c r="H43" s="88">
        <f t="shared" si="6"/>
        <v>0</v>
      </c>
      <c r="I43" s="391">
        <f>(IF($K$2=Da!$N$18,Profile!$E$17)+IF($K$2=Da!$N$19,Profile!$G$17)+IF($K$2=Da!$N$20,Profile!$I$17)+IF($K$2=Da!$N$21,Profile!$K$17)+IF($K$2=Da!$N$22,Profile!$M$17)+IF($K$2=Da!$N$23,Profile!$O$17)+IF($K$2=Da!$N$24,Profile!$Q$17)+IF($K$2=Da!$N$25,Profile!$S$17)+IF($K$2=Da!$N$26,Profile!$U$17)+IF($K$2=Da!$N$27,Profile!$W$17)+IF($K$2=Da!$N$28,Profile!$Y$17)+IF($K$2=Da!$N$29,Profile!$AA$17)+IF($K$2=Da!$N$30,Profile!$AC$17))</f>
        <v>1</v>
      </c>
      <c r="J43" s="322" t="str">
        <f>IF(E43&lt;I43,M43,"")</f>
        <v>S. 44</v>
      </c>
      <c r="K43" s="288" t="str">
        <f t="shared" si="3"/>
        <v>S. 46;   S. 58 - 59</v>
      </c>
      <c r="L43" s="270"/>
      <c r="M43" s="470" t="str">
        <f>'S1'!M43</f>
        <v>S. 44</v>
      </c>
      <c r="N43" s="468" t="str">
        <f t="shared" si="1"/>
        <v>FB</v>
      </c>
      <c r="O43" s="470" t="str">
        <f>'S1'!O43</f>
        <v>S. 46;   S. 58 - 59</v>
      </c>
    </row>
    <row r="44" spans="1:22" s="1" customFormat="1" ht="26.25" customHeight="1" x14ac:dyDescent="0.3">
      <c r="A44" s="278">
        <f>Profile!C18</f>
        <v>4</v>
      </c>
      <c r="B44" s="296" t="str">
        <f>Profile!B18</f>
        <v>Addition von Dezimalzahlen</v>
      </c>
      <c r="C44" s="260">
        <v>16</v>
      </c>
      <c r="D44" s="114">
        <f>Werte1!FH35</f>
        <v>0</v>
      </c>
      <c r="E44" s="88">
        <f t="shared" si="5"/>
        <v>0</v>
      </c>
      <c r="F44" s="347"/>
      <c r="G44" s="114">
        <f>Werte2!FH35</f>
        <v>0</v>
      </c>
      <c r="H44" s="88">
        <f t="shared" si="6"/>
        <v>0</v>
      </c>
      <c r="I44" s="391">
        <f>(IF($K$2=Da!$N$18,Profile!$E$18)+IF($K$2=Da!$N$19,Profile!$G$18)+IF($K$2=Da!$N$20,Profile!$I$18)+IF($K$2=Da!$N$21,Profile!$K$18)+IF($K$2=Da!$N$22,Profile!$M$18)+IF($K$2=Da!$N$23,Profile!$O$18)+IF($K$2=Da!$N$24,Profile!$Q$18)+IF($K$2=Da!$N$25,Profile!$S$18)+IF($K$2=Da!$N$26,Profile!$U$18)+IF($K$2=Da!$N$27,Profile!$W$18)+IF($K$2=Da!$N$28,Profile!$Y$18)+IF($K$2=Da!$N$29,Profile!$AA$18)+IF($K$2=Da!$N$30,Profile!$AC$18))</f>
        <v>0.75</v>
      </c>
      <c r="J44" s="322" t="str">
        <f>IF(E44&lt;I44,M44,"")</f>
        <v>S . 45</v>
      </c>
      <c r="K44" s="288">
        <f t="shared" si="3"/>
        <v>0</v>
      </c>
      <c r="L44" s="270"/>
      <c r="M44" s="470" t="str">
        <f>'S1'!M44</f>
        <v>S . 45</v>
      </c>
      <c r="N44" s="468" t="str">
        <f t="shared" si="1"/>
        <v>FB</v>
      </c>
      <c r="O44" s="470">
        <f>'S1'!O44</f>
        <v>0</v>
      </c>
    </row>
    <row r="45" spans="1:22" ht="26.25" customHeight="1" x14ac:dyDescent="0.25">
      <c r="A45" s="278"/>
      <c r="B45" s="297" t="str">
        <f>Profile!B19</f>
        <v>Brüche</v>
      </c>
      <c r="C45" s="261"/>
      <c r="D45" s="442"/>
      <c r="E45" s="264"/>
      <c r="F45" s="347"/>
      <c r="G45" s="442"/>
      <c r="H45" s="265"/>
      <c r="I45" s="392"/>
      <c r="J45" s="324"/>
      <c r="K45" s="302"/>
      <c r="M45" s="470">
        <f>'S1'!M45</f>
        <v>0</v>
      </c>
      <c r="N45" s="468"/>
      <c r="O45" s="470">
        <f>'S1'!O45</f>
        <v>0</v>
      </c>
      <c r="P45" s="15"/>
      <c r="Q45" s="15"/>
      <c r="R45" s="15"/>
      <c r="S45" s="15"/>
      <c r="T45" s="15"/>
      <c r="U45" s="15"/>
      <c r="V45" s="15"/>
    </row>
    <row r="46" spans="1:22" ht="26.25" customHeight="1" x14ac:dyDescent="0.25">
      <c r="A46" s="278">
        <f>Profile!C20</f>
        <v>2</v>
      </c>
      <c r="B46" s="296" t="str">
        <f>Profile!B20</f>
        <v xml:space="preserve">Brüche Basis </v>
      </c>
      <c r="C46" s="260">
        <v>17</v>
      </c>
      <c r="D46" s="114">
        <f>Werte1!FI35</f>
        <v>0</v>
      </c>
      <c r="E46" s="88">
        <f>D46/A46</f>
        <v>0</v>
      </c>
      <c r="F46" s="347"/>
      <c r="G46" s="114">
        <f>Werte2!FI35</f>
        <v>0</v>
      </c>
      <c r="H46" s="88">
        <f>G46/A46</f>
        <v>0</v>
      </c>
      <c r="I46" s="391">
        <f>(IF($K$2=Da!$N$18,Profile!$E$20)+IF($K$2=Da!$N$19,Profile!$G$20)+IF($K$2=Da!$N$20,Profile!$I$20)+IF($K$2=Da!$N$21,Profile!$K$20)+IF($K$2=Da!$N$22,Profile!$M$20)+IF($K$2=Da!$N$23,Profile!$O$20)+IF($K$2=Da!$N$24,Profile!$Q$20)+IF($K$2=Da!$N$25,Profile!$S$20)+IF($K$2=Da!$N$26,Profile!$U$20)+IF($K$2=Da!$N$27,Profile!$W$20)+IF($K$2=Da!$N$28,Profile!$Y$20)+IF($K$2=Da!$N$29,Profile!$AA$20)+IF($K$2=Da!$N$30,Profile!$AC$20))</f>
        <v>1</v>
      </c>
      <c r="J46" s="322" t="str">
        <f>IF(E46&lt;I46,M46,"")</f>
        <v>S. 29 - 31</v>
      </c>
      <c r="K46" s="288" t="str">
        <f>IF(F46&lt;J46,O46,"")</f>
        <v>S.30 - 32</v>
      </c>
      <c r="M46" s="470" t="str">
        <f>'S1'!M46</f>
        <v>S. 29 - 31</v>
      </c>
      <c r="N46" s="468" t="str">
        <f>IF(E46&lt;I46,"FB","")</f>
        <v>FB</v>
      </c>
      <c r="O46" s="470" t="str">
        <f>'S1'!O46</f>
        <v>S.30 - 32</v>
      </c>
      <c r="P46" s="15"/>
      <c r="Q46" s="15"/>
      <c r="R46" s="15"/>
      <c r="S46" s="15"/>
      <c r="T46" s="15"/>
      <c r="U46" s="15"/>
      <c r="V46" s="15"/>
    </row>
    <row r="47" spans="1:22" ht="26.25" customHeight="1" x14ac:dyDescent="0.25">
      <c r="A47" s="278">
        <f>Profile!C21</f>
        <v>5</v>
      </c>
      <c r="B47" s="296" t="str">
        <f>Profile!B21</f>
        <v>Brüche Regeln</v>
      </c>
      <c r="C47" s="260">
        <v>18</v>
      </c>
      <c r="D47" s="114">
        <f>Werte1!FJ35</f>
        <v>0</v>
      </c>
      <c r="E47" s="88">
        <f>D47/A47</f>
        <v>0</v>
      </c>
      <c r="F47" s="347"/>
      <c r="G47" s="114">
        <f>Werte2!FJ35</f>
        <v>0</v>
      </c>
      <c r="H47" s="88">
        <f>G47/A47</f>
        <v>0</v>
      </c>
      <c r="I47" s="391">
        <f>(IF($K$2=Da!$N$18,Profile!$E$21)+IF($K$2=Da!$N$19,Profile!$G$21)+IF($K$2=Da!$N$20,Profile!$I$21)+IF($K$2=Da!$N$21,Profile!$K$21)+IF($K$2=Da!$N$22,Profile!$M$21)+IF($K$2=Da!$N$23,Profile!$O$21)+IF($K$2=Da!$N$24,Profile!$Q$21)+IF($K$2=Da!$N$25,Profile!$S$21)+IF($K$2=Da!$N$26,Profile!$U$21)+IF($K$2=Da!$N$27,Profile!$W$21)+IF($K$2=Da!$N$28,Profile!$Y$21)+IF($K$2=Da!$N$29,Profile!$AA$21)+IF($K$2=Da!$N$30,Profile!$AC$21))</f>
        <v>0.6</v>
      </c>
      <c r="J47" s="322" t="str">
        <f>IF(E47&lt;I47,M47,"")</f>
        <v>S. 32 - 40</v>
      </c>
      <c r="K47" s="288" t="str">
        <f>IF(F47&lt;J47,O47,"")</f>
        <v>S. 33 - 42</v>
      </c>
      <c r="M47" s="470" t="str">
        <f>'S1'!M47</f>
        <v>S. 32 - 40</v>
      </c>
      <c r="N47" s="468" t="str">
        <f>IF(E47&lt;I47,"FB","")</f>
        <v>FB</v>
      </c>
      <c r="O47" s="470" t="str">
        <f>'S1'!O47</f>
        <v>S. 33 - 42</v>
      </c>
      <c r="P47" s="15"/>
      <c r="Q47" s="15"/>
      <c r="R47" s="15"/>
      <c r="S47" s="15"/>
      <c r="T47" s="15"/>
      <c r="U47" s="15"/>
      <c r="V47" s="15"/>
    </row>
    <row r="48" spans="1:22" s="1" customFormat="1" ht="26.25" customHeight="1" x14ac:dyDescent="0.3">
      <c r="A48" s="278"/>
      <c r="B48" s="298" t="str">
        <f>Profile!B22</f>
        <v>Grundrechnen 2</v>
      </c>
      <c r="C48" s="258"/>
      <c r="D48" s="442"/>
      <c r="E48" s="266"/>
      <c r="F48" s="347"/>
      <c r="G48" s="442"/>
      <c r="H48" s="266"/>
      <c r="I48" s="392"/>
      <c r="J48" s="324"/>
      <c r="K48" s="302"/>
      <c r="L48" s="270"/>
      <c r="M48" s="470">
        <f>'S1'!M48</f>
        <v>0</v>
      </c>
      <c r="N48" s="468"/>
      <c r="O48" s="470">
        <f>'S1'!O48</f>
        <v>0</v>
      </c>
    </row>
    <row r="49" spans="1:22" s="1" customFormat="1" ht="26.25" customHeight="1" x14ac:dyDescent="0.3">
      <c r="A49" s="278">
        <f>Profile!C23</f>
        <v>2.5</v>
      </c>
      <c r="B49" s="296" t="str">
        <f>Profile!B23</f>
        <v>Potenzen</v>
      </c>
      <c r="C49" s="260">
        <v>19</v>
      </c>
      <c r="D49" s="114">
        <f>Werte1!FK35</f>
        <v>0</v>
      </c>
      <c r="E49" s="88">
        <f t="shared" si="5"/>
        <v>0</v>
      </c>
      <c r="F49" s="347"/>
      <c r="G49" s="114">
        <f>Werte2!FK35</f>
        <v>0</v>
      </c>
      <c r="H49" s="88">
        <f t="shared" si="6"/>
        <v>0</v>
      </c>
      <c r="I49" s="391">
        <f>(IF($K$2=Da!$N$18,Profile!$E$23)+IF($K$2=Da!$N$19,Profile!$G$23)+IF($K$2=Da!$N$20,Profile!$I$23)+IF($K$2=Da!$N$21,Profile!$K$23)+IF($K$2=Da!$N$22,Profile!$M$23)+IF($K$2=Da!$N$23,Profile!$O$23)+IF($K$2=Da!$N$24,Profile!$Q$23)+IF($K$2=Da!$N$25,Profile!$S$23)+IF($K$2=Da!$N$26,Profile!$U$23)+IF($K$2=Da!$N$27,Profile!$W$23)+IF($K$2=Da!$N$28,Profile!$Y$23)+IF($K$2=Da!$N$29,Profile!$AA$23)+IF($K$2=Da!$N$30,Profile!$AC$23))</f>
        <v>0.6</v>
      </c>
      <c r="J49" s="322" t="str">
        <f t="shared" ref="J49:J53" si="7">IF(E49&lt;I49,M49,"")</f>
        <v>S. 21</v>
      </c>
      <c r="K49" s="288" t="str">
        <f t="shared" si="3"/>
        <v>S. 16</v>
      </c>
      <c r="L49" s="270"/>
      <c r="M49" s="470" t="str">
        <f>'S1'!M49</f>
        <v>S. 21</v>
      </c>
      <c r="N49" s="468" t="str">
        <f>IF(E49&lt;I49,"FB","")</f>
        <v>FB</v>
      </c>
      <c r="O49" s="470" t="str">
        <f>'S1'!O49</f>
        <v>S. 16</v>
      </c>
    </row>
    <row r="50" spans="1:22" s="1" customFormat="1" ht="26.25" customHeight="1" x14ac:dyDescent="0.3">
      <c r="A50" s="278">
        <f>Profile!C24</f>
        <v>1.5</v>
      </c>
      <c r="B50" s="296" t="str">
        <f>Profile!B24</f>
        <v>Wurzeln</v>
      </c>
      <c r="C50" s="260">
        <v>20</v>
      </c>
      <c r="D50" s="114">
        <f>Werte1!FL35</f>
        <v>0</v>
      </c>
      <c r="E50" s="88">
        <f t="shared" si="5"/>
        <v>0</v>
      </c>
      <c r="F50" s="347"/>
      <c r="G50" s="114">
        <f>Werte2!FL35</f>
        <v>0</v>
      </c>
      <c r="H50" s="88">
        <f t="shared" si="6"/>
        <v>0</v>
      </c>
      <c r="I50" s="391">
        <f>(IF($K$2=Da!$N$18,Profile!$E$24)+IF($K$2=Da!$N$19,Profile!$G$24)+IF($K$2=Da!$N$20,Profile!$I$24)+IF($K$2=Da!$N$21,Profile!$K$24)+IF($K$2=Da!$N$22,Profile!$M$24)+IF($K$2=Da!$N$23,Profile!$O$24)+IF($K$2=Da!$N$24,Profile!$Q$24)+IF($K$2=Da!$N$25,Profile!$S$24)+IF($K$2=Da!$N$26,Profile!$U$24)+IF($K$2=Da!$N$27,Profile!$W$24)+IF($K$2=Da!$N$28,Profile!$Y$24)+IF($K$2=Da!$N$29,Profile!$AA$24)+IF($K$2=Da!$N$30,Profile!$AC$24))</f>
        <v>1</v>
      </c>
      <c r="J50" s="322" t="str">
        <f t="shared" si="7"/>
        <v>S.22</v>
      </c>
      <c r="K50" s="288" t="str">
        <f t="shared" si="3"/>
        <v>S.22</v>
      </c>
      <c r="L50" s="270"/>
      <c r="M50" s="470" t="str">
        <f>'S1'!M50</f>
        <v>S.22</v>
      </c>
      <c r="N50" s="468" t="str">
        <f t="shared" ref="N50:N53" si="8">IF(E50&lt;I50,"FB","")</f>
        <v>FB</v>
      </c>
      <c r="O50" s="470" t="str">
        <f>'S1'!O50</f>
        <v>S.22</v>
      </c>
    </row>
    <row r="51" spans="1:22" s="1" customFormat="1" ht="26.25" customHeight="1" x14ac:dyDescent="0.3">
      <c r="A51" s="278">
        <f>Profile!C25</f>
        <v>2.5</v>
      </c>
      <c r="B51" s="296" t="str">
        <f>Profile!B25</f>
        <v>10er Potenzen</v>
      </c>
      <c r="C51" s="260">
        <v>21</v>
      </c>
      <c r="D51" s="114">
        <f>Werte1!FM35</f>
        <v>0</v>
      </c>
      <c r="E51" s="88">
        <f t="shared" si="5"/>
        <v>0</v>
      </c>
      <c r="F51" s="347"/>
      <c r="G51" s="114">
        <f>Werte2!FM35</f>
        <v>0</v>
      </c>
      <c r="H51" s="88">
        <f t="shared" si="6"/>
        <v>0</v>
      </c>
      <c r="I51" s="391">
        <f>(IF($K$2=Da!$N$18,Profile!$E$25)+IF($K$2=Da!$N$19,Profile!$G$25)+IF($K$2=Da!$N$20,Profile!$I$25)+IF($K$2=Da!$N$21,Profile!$K$25)+IF($K$2=Da!$N$22,Profile!$M$25)+IF($K$2=Da!$N$23,Profile!$O$25)+IF($K$2=Da!$N$24,Profile!$Q$25)+IF($K$2=Da!$N$25,Profile!$S$25)+IF($K$2=Da!$N$26,Profile!$U$25)+IF($K$2=Da!$N$27,Profile!$W$25)+IF($K$2=Da!$N$28,Profile!$Y$25)+IF($K$2=Da!$N$29,Profile!$AA$25)+IF($K$2=Da!$N$30,Profile!$AC$25))</f>
        <v>0.8</v>
      </c>
      <c r="J51" s="322" t="str">
        <f t="shared" si="7"/>
        <v>S. 50 - 51</v>
      </c>
      <c r="K51" s="288" t="str">
        <f t="shared" si="3"/>
        <v>S. 23</v>
      </c>
      <c r="L51" s="270"/>
      <c r="M51" s="470" t="str">
        <f>'S1'!M51</f>
        <v>S. 50 - 51</v>
      </c>
      <c r="N51" s="468" t="str">
        <f t="shared" si="8"/>
        <v>FB</v>
      </c>
      <c r="O51" s="470" t="str">
        <f>'S1'!O51</f>
        <v>S. 23</v>
      </c>
    </row>
    <row r="52" spans="1:22" s="1" customFormat="1" ht="26.25" customHeight="1" x14ac:dyDescent="0.3">
      <c r="A52" s="278">
        <f>Profile!C26</f>
        <v>3.5</v>
      </c>
      <c r="B52" s="296" t="str">
        <f>Profile!B26</f>
        <v>negative Zahlen Regeln</v>
      </c>
      <c r="C52" s="260">
        <v>22</v>
      </c>
      <c r="D52" s="114">
        <f>Werte1!FN35</f>
        <v>0</v>
      </c>
      <c r="E52" s="88">
        <f t="shared" si="5"/>
        <v>0</v>
      </c>
      <c r="F52" s="347"/>
      <c r="G52" s="114">
        <f>Werte2!FN35</f>
        <v>0</v>
      </c>
      <c r="H52" s="88">
        <f t="shared" si="6"/>
        <v>0</v>
      </c>
      <c r="I52" s="391">
        <f>(IF($K$2=Da!$N$18,Profile!$E$26)+IF($K$2=Da!$N$19,Profile!$G$26)+IF($K$2=Da!$N$20,Profile!$I$26)+IF($K$2=Da!$N$21,Profile!$K$26)+IF($K$2=Da!$N$22,Profile!$M$26)+IF($K$2=Da!$N$23,Profile!$O$26)+IF($K$2=Da!$N$24,Profile!$Q$26)+IF($K$2=Da!$N$25,Profile!$S$26)+IF($K$2=Da!$N$26,Profile!$U$3)+IF($K$2=Da!$N$27,Profile!$W$26)+IF($K$2=Da!$N$28,Profile!$Y$26)+IF($K$2=Da!$N$29,Profile!$AA$26)+IF($K$2=Da!$N$30,Profile!$AC$26))</f>
        <v>0.5714285714285714</v>
      </c>
      <c r="J52" s="322" t="str">
        <f t="shared" si="7"/>
        <v>S. 17 - 20</v>
      </c>
      <c r="K52" s="288" t="str">
        <f t="shared" si="3"/>
        <v>S.51 - 52</v>
      </c>
      <c r="L52" s="270"/>
      <c r="M52" s="470" t="str">
        <f>'S1'!M52</f>
        <v>S. 17 - 20</v>
      </c>
      <c r="N52" s="468" t="str">
        <f t="shared" si="8"/>
        <v>FB</v>
      </c>
      <c r="O52" s="470" t="str">
        <f>'S1'!O52</f>
        <v>S.51 - 52</v>
      </c>
    </row>
    <row r="53" spans="1:22" s="1" customFormat="1" ht="26.25" customHeight="1" x14ac:dyDescent="0.3">
      <c r="A53" s="278">
        <f>Profile!C27</f>
        <v>2</v>
      </c>
      <c r="B53" s="296" t="str">
        <f>Profile!B27</f>
        <v>Rechnen mit Variablen</v>
      </c>
      <c r="C53" s="260">
        <v>23</v>
      </c>
      <c r="D53" s="114">
        <f>Werte1!FO35</f>
        <v>0</v>
      </c>
      <c r="E53" s="88">
        <f t="shared" si="5"/>
        <v>0</v>
      </c>
      <c r="F53" s="347"/>
      <c r="G53" s="114">
        <f>Werte2!FO35</f>
        <v>0</v>
      </c>
      <c r="H53" s="88">
        <f t="shared" si="6"/>
        <v>0</v>
      </c>
      <c r="I53" s="391">
        <f>(IF($K$2=Da!$N$18,Profile!$E$27)+IF($K$2=Da!$N$19,Profile!$G$27)+IF($K$2=Da!$N$20,Profile!$I$27)+IF($K$2=Da!$N$21,Profile!$K$27)+IF($K$2=Da!$N$22,Profile!$M$27)+IF($K$2=Da!$N$23,Profile!$O$27)+IF($K$2=Da!$N$24,Profile!$Q$27)+IF($K$2=Da!$N$25,Profile!$S$27)+IF($K$2=Da!$N$26,Profile!$U$27)+IF($K$2=Da!$N$27,Profile!$W$27)+IF($K$2=Da!$N$28,Profile!$Y$27)+IF($K$2=Da!$N$29,Profile!$AA$27)+IF($K$2=Da!$N$30,Profile!$AC$27))</f>
        <v>0.5</v>
      </c>
      <c r="J53" s="322" t="str">
        <f t="shared" si="7"/>
        <v>S. 80 - 95</v>
      </c>
      <c r="K53" s="288" t="str">
        <f t="shared" si="3"/>
        <v>S. 18 - 20</v>
      </c>
      <c r="L53" s="270"/>
      <c r="M53" s="470" t="str">
        <f>'S1'!M53</f>
        <v>S. 80 - 95</v>
      </c>
      <c r="N53" s="468" t="str">
        <f t="shared" si="8"/>
        <v>FB</v>
      </c>
      <c r="O53" s="470" t="str">
        <f>'S1'!O53</f>
        <v>S. 18 - 20</v>
      </c>
    </row>
    <row r="54" spans="1:22" ht="26.25" customHeight="1" x14ac:dyDescent="0.25">
      <c r="A54" s="278"/>
      <c r="B54" s="297" t="str">
        <f>Profile!B28</f>
        <v>Überschlagen</v>
      </c>
      <c r="C54" s="258"/>
      <c r="D54" s="442"/>
      <c r="E54" s="264"/>
      <c r="F54" s="347"/>
      <c r="G54" s="442"/>
      <c r="H54" s="266"/>
      <c r="I54" s="392"/>
      <c r="J54" s="324"/>
      <c r="K54" s="302"/>
      <c r="M54" s="470">
        <f>'S1'!M54</f>
        <v>0</v>
      </c>
      <c r="N54" s="468"/>
      <c r="O54" s="470">
        <f>'S1'!O54</f>
        <v>0</v>
      </c>
      <c r="P54" s="15"/>
      <c r="Q54" s="15"/>
      <c r="R54" s="15"/>
      <c r="S54" s="15"/>
      <c r="T54" s="15"/>
      <c r="U54" s="15"/>
      <c r="V54" s="15"/>
    </row>
    <row r="55" spans="1:22" ht="26.25" customHeight="1" x14ac:dyDescent="0.25">
      <c r="A55" s="278">
        <f>Profile!C29</f>
        <v>3.5</v>
      </c>
      <c r="B55" s="296" t="str">
        <f>Profile!B29</f>
        <v>Überschlagsrechnen</v>
      </c>
      <c r="C55" s="260">
        <v>24</v>
      </c>
      <c r="D55" s="114">
        <f>Werte1!FP35</f>
        <v>0</v>
      </c>
      <c r="E55" s="88">
        <f t="shared" ref="E55:E56" si="9">D55/A55</f>
        <v>0</v>
      </c>
      <c r="F55" s="347"/>
      <c r="G55" s="114">
        <f>Werte2!FP35</f>
        <v>0</v>
      </c>
      <c r="H55" s="88">
        <f t="shared" si="6"/>
        <v>0</v>
      </c>
      <c r="I55" s="391">
        <f>(IF($K$2=Da!$N$18,Profile!$E$29)+IF($K$2=Da!$N$19,Profile!$G$29)+IF($K$2=Da!$N$20,Profile!$I$29)+IF($K$2=Da!$N$21,Profile!$K$29)+IF($K$2=Da!$N$22,Profile!$M$29)+IF($K$2=Da!$N$23,Profile!$O$29)+IF($K$2=Da!$N$24,Profile!$Q$29)+IF($K$2=Da!$N$25,Profile!$S$29)+IF($K$2=Da!$N$26,Profile!$U$29)+IF($K$2=Da!$N$27,Profile!$W$29)+IF($K$2=Da!$N$28,Profile!$Y$29)+IF($K$2=Da!$N$29,Profile!$AA$29)+IF($K$2=Da!$N$30,Profile!$AC$29))</f>
        <v>0.8571428571428571</v>
      </c>
      <c r="J55" s="322" t="str">
        <f>IF(E55&lt;I55,M55,"")</f>
        <v>S. 53 - 54</v>
      </c>
      <c r="K55" s="288" t="str">
        <f t="shared" si="3"/>
        <v>S. 54 - 55</v>
      </c>
      <c r="M55" s="470" t="str">
        <f>'S1'!M55</f>
        <v>S. 53 - 54</v>
      </c>
      <c r="N55" s="468" t="str">
        <f t="shared" ref="N55:N56" si="10">IF(E55&lt;I55,"FB","")</f>
        <v>FB</v>
      </c>
      <c r="O55" s="470" t="str">
        <f>'S1'!O55</f>
        <v>S. 54 - 55</v>
      </c>
      <c r="P55" s="15"/>
      <c r="Q55" s="15"/>
      <c r="R55" s="15"/>
      <c r="S55" s="15"/>
      <c r="T55" s="15"/>
      <c r="U55" s="15"/>
      <c r="V55" s="15"/>
    </row>
    <row r="56" spans="1:22" ht="26.25" customHeight="1" x14ac:dyDescent="0.25">
      <c r="A56" s="278">
        <f>Profile!C30</f>
        <v>3.5</v>
      </c>
      <c r="B56" s="296" t="str">
        <f>Profile!B30</f>
        <v>Runden</v>
      </c>
      <c r="C56" s="260">
        <v>25</v>
      </c>
      <c r="D56" s="114">
        <f>Werte1!FQ35</f>
        <v>0</v>
      </c>
      <c r="E56" s="88">
        <f t="shared" si="9"/>
        <v>0</v>
      </c>
      <c r="F56" s="347"/>
      <c r="G56" s="114">
        <f>Werte2!FQ35</f>
        <v>0</v>
      </c>
      <c r="H56" s="88">
        <f t="shared" si="6"/>
        <v>0</v>
      </c>
      <c r="I56" s="391">
        <f>(IF($K$2=Da!$N$18,Profile!$E$30)+IF($K$2=Da!$N$19,Profile!$G$30)+IF($K$2=Da!$N$20,Profile!$I$30)+IF($K$2=Da!$N$21,Profile!$K$30)+IF($K$2=Da!$N$22,Profile!$M$30)+IF($K$2=Da!$N$23,Profile!$O$30)+IF($K$2=Da!$N$24,Profile!$Q$30)+IF($K$2=Da!$N$25,Profile!$S$30)+IF($K$2=Da!$N$26,Profile!$U$30)+IF($K$2=Da!$N$27,Profile!$W$30)+IF($K$2=Da!$N$28,Profile!$Y$30)+IF($K$2=Da!$N$29,Profile!$AA$30)+IF($K$2=Da!$N$30,Profile!$AC$30))</f>
        <v>0.5714285714285714</v>
      </c>
      <c r="J56" s="322" t="str">
        <f>IF(E56&lt;I56,M56,"")</f>
        <v>S. 52</v>
      </c>
      <c r="K56" s="288" t="str">
        <f t="shared" si="3"/>
        <v>S. 53</v>
      </c>
      <c r="M56" s="470" t="str">
        <f>'S1'!M56</f>
        <v>S. 52</v>
      </c>
      <c r="N56" s="468" t="str">
        <f t="shared" si="10"/>
        <v>FB</v>
      </c>
      <c r="O56" s="470" t="str">
        <f>'S1'!O56</f>
        <v>S. 53</v>
      </c>
      <c r="P56" s="15"/>
      <c r="Q56" s="15"/>
      <c r="R56" s="15"/>
      <c r="S56" s="15"/>
      <c r="T56" s="15"/>
      <c r="U56" s="15"/>
      <c r="V56" s="15"/>
    </row>
    <row r="57" spans="1:22" ht="26.25" customHeight="1" x14ac:dyDescent="0.25">
      <c r="A57" s="278"/>
      <c r="B57" s="297" t="str">
        <f>Profile!B31</f>
        <v>Maße</v>
      </c>
      <c r="C57" s="262"/>
      <c r="D57" s="442"/>
      <c r="E57" s="264"/>
      <c r="F57" s="347"/>
      <c r="G57" s="442"/>
      <c r="H57" s="266"/>
      <c r="I57" s="392"/>
      <c r="J57" s="324"/>
      <c r="K57" s="302"/>
      <c r="M57" s="470">
        <f>'S1'!M57</f>
        <v>0</v>
      </c>
      <c r="N57" s="468"/>
      <c r="O57" s="470">
        <f>'S1'!O57</f>
        <v>0</v>
      </c>
      <c r="P57" s="15"/>
      <c r="Q57" s="15"/>
      <c r="R57" s="15"/>
      <c r="S57" s="15"/>
      <c r="T57" s="15"/>
      <c r="U57" s="15"/>
      <c r="V57" s="15"/>
    </row>
    <row r="58" spans="1:22" ht="26.25" customHeight="1" x14ac:dyDescent="0.25">
      <c r="A58" s="278">
        <f>Profile!C32</f>
        <v>3</v>
      </c>
      <c r="B58" s="296" t="str">
        <f>Profile!B32</f>
        <v>Zeitmaße</v>
      </c>
      <c r="C58" s="260">
        <v>26</v>
      </c>
      <c r="D58" s="114">
        <f>Werte1!FR35</f>
        <v>0</v>
      </c>
      <c r="E58" s="88">
        <f>D58/A58</f>
        <v>0</v>
      </c>
      <c r="F58" s="347"/>
      <c r="G58" s="114">
        <f>Werte2!FR35</f>
        <v>0</v>
      </c>
      <c r="H58" s="88">
        <f t="shared" si="6"/>
        <v>0</v>
      </c>
      <c r="I58" s="391">
        <f>(IF($K$2=Da!$N$18,Profile!$E$32)+IF($K$2=Da!$N$19,Profile!$G$32)+IF($K$2=Da!$N$20,Profile!$I$32)+IF($K$2=Da!$N$21,Profile!$K$32)+IF($K$2=Da!$N$22,Profile!$M$32)+IF($K$2=Da!$N$23,Profile!$O$32)+IF($K$2=Da!$N$24,Profile!$Q$32)+IF($K$2=Da!$N$25,Profile!$S$32)+IF($K$2=Da!$N$26,Profile!$U$32)+IF($K$2=Da!$N$27,Profile!$W$32)+IF($K$2=Da!$N$28,Profile!$Y$32)+IF($K$2=Da!$N$29,Profile!$AA$32)+IF($K$2=Da!$N$30,Profile!$AC$32))</f>
        <v>0.83333333333333337</v>
      </c>
      <c r="J58" s="322" t="str">
        <f>IF(E58&lt;I58,M58,"")</f>
        <v>S. 68 - 71</v>
      </c>
      <c r="K58" s="288" t="str">
        <f t="shared" si="3"/>
        <v xml:space="preserve">S. 69 - 73;    S. 75 </v>
      </c>
      <c r="M58" s="470" t="str">
        <f>'S1'!M58</f>
        <v>S. 68 - 71</v>
      </c>
      <c r="N58" s="468" t="str">
        <f>IF(E58&lt;I58,"FB","")</f>
        <v>FB</v>
      </c>
      <c r="O58" s="470" t="str">
        <f>'S1'!O58</f>
        <v xml:space="preserve">S. 69 - 73;    S. 75 </v>
      </c>
      <c r="P58" s="15"/>
      <c r="Q58" s="15"/>
      <c r="R58" s="15"/>
      <c r="S58" s="15"/>
      <c r="T58" s="15"/>
      <c r="U58" s="15"/>
      <c r="V58" s="15"/>
    </row>
    <row r="59" spans="1:22" ht="26.25" customHeight="1" x14ac:dyDescent="0.25">
      <c r="A59" s="278">
        <f>Profile!C33</f>
        <v>4</v>
      </c>
      <c r="B59" s="296" t="str">
        <f>Profile!B33</f>
        <v>Längenmaße</v>
      </c>
      <c r="C59" s="260">
        <v>27</v>
      </c>
      <c r="D59" s="114">
        <f>Werte1!FS35</f>
        <v>0</v>
      </c>
      <c r="E59" s="88">
        <f>D59/A59</f>
        <v>0</v>
      </c>
      <c r="F59" s="347"/>
      <c r="G59" s="114">
        <f>Werte2!FS35</f>
        <v>0</v>
      </c>
      <c r="H59" s="88">
        <f t="shared" si="6"/>
        <v>0</v>
      </c>
      <c r="I59" s="391">
        <f>(IF($K$2=Da!$N$18,Profile!$E$33)+IF($K$2=Da!$N$19,Profile!$G$33)+IF($K$2=Da!$N$20,Profile!$I$33)+IF($K$2=Da!$N$21,Profile!$K$33)+IF($K$2=Da!$N$22,Profile!$M$33)+IF($K$2=Da!$N$23,Profile!$O$33)+IF($K$2=Da!$N$24,Profile!$Q$33)+IF($K$2=Da!$N$25,Profile!$S$33)+IF($K$2=Da!$N$26,Profile!$U$33)+IF($K$2=Da!$N$27,Profile!$W$33)+IF($K$2=Da!$N$28,Profile!$Y$33)+IF($K$2=Da!$N$29,Profile!$AA$33)+IF($K$2=Da!$N$30,Profile!$AC$33))</f>
        <v>0.625</v>
      </c>
      <c r="J59" s="322" t="str">
        <f>IF(E59&lt;I59,M59,"")</f>
        <v>S. 61 - 63</v>
      </c>
      <c r="K59" s="288" t="str">
        <f t="shared" si="3"/>
        <v>S. 62 - 64;    S. 74;    S. 76 - 77</v>
      </c>
      <c r="M59" s="470" t="str">
        <f>'S1'!M59</f>
        <v>S. 61 - 63</v>
      </c>
      <c r="N59" s="468" t="str">
        <f>IF(E59&lt;I59,"FB","")</f>
        <v>FB</v>
      </c>
      <c r="O59" s="470" t="str">
        <f>'S1'!O59</f>
        <v>S. 62 - 64;    S. 74;    S. 76 - 77</v>
      </c>
      <c r="P59" s="15"/>
      <c r="Q59" s="15"/>
      <c r="R59" s="15"/>
      <c r="S59" s="15"/>
      <c r="T59" s="15"/>
      <c r="U59" s="15"/>
      <c r="V59" s="15"/>
    </row>
    <row r="60" spans="1:22" ht="26.25" customHeight="1" x14ac:dyDescent="0.25">
      <c r="A60" s="278">
        <f>Profile!C34</f>
        <v>2</v>
      </c>
      <c r="B60" s="296" t="str">
        <f>Profile!B34</f>
        <v>Flächenmaße</v>
      </c>
      <c r="C60" s="260">
        <v>28</v>
      </c>
      <c r="D60" s="114">
        <f>Werte1!FT35</f>
        <v>0</v>
      </c>
      <c r="E60" s="88">
        <f>D60/A60</f>
        <v>0</v>
      </c>
      <c r="F60" s="347"/>
      <c r="G60" s="114">
        <f>Werte2!FT35</f>
        <v>0</v>
      </c>
      <c r="H60" s="88">
        <f t="shared" si="6"/>
        <v>0</v>
      </c>
      <c r="I60" s="391">
        <f>(IF($K$2=Da!$N$18,Profile!$E$34)+IF($K$2=Da!$N$19,Profile!$G$34)+IF($K$2=Da!$N$20,Profile!$I$34)+IF($K$2=Da!$N$21,Profile!$K$34)+IF($K$2=Da!$N$22,Profile!$M$34)+IF($K$2=Da!$N$23,Profile!$O$34)+IF($K$2=Da!$N$24,Profile!$Q$34)+IF($K$2=Da!$N$25,Profile!$S$34)+IF($K$2=Da!$N$26,Profile!$U$34)+IF($K$2=Da!$N$27,Profile!$W$34)+IF($K$2=Da!$N$28,Profile!$Y$34)+IF($K$2=Da!$N$29,Profile!$AA$34)+IF($K$2=Da!$N$30,Profile!$AC$34))</f>
        <v>0.5</v>
      </c>
      <c r="J60" s="322" t="str">
        <f>IF(E60&lt;I60,M60,"")</f>
        <v>S. 64</v>
      </c>
      <c r="K60" s="288" t="str">
        <f t="shared" si="3"/>
        <v>S. 65;    S. 76 - 77</v>
      </c>
      <c r="M60" s="470" t="str">
        <f>'S1'!M60</f>
        <v>S. 64</v>
      </c>
      <c r="N60" s="468" t="str">
        <f t="shared" ref="N60:N61" si="11">IF(E60&lt;I60,"FB","")</f>
        <v>FB</v>
      </c>
      <c r="O60" s="470" t="str">
        <f>'S1'!O60</f>
        <v>S. 65;    S. 76 - 77</v>
      </c>
      <c r="P60" s="15"/>
      <c r="Q60" s="15"/>
      <c r="R60" s="15"/>
      <c r="S60" s="15"/>
      <c r="T60" s="15"/>
      <c r="U60" s="15"/>
      <c r="V60" s="15"/>
    </row>
    <row r="61" spans="1:22" ht="26.25" customHeight="1" x14ac:dyDescent="0.25">
      <c r="A61" s="278">
        <f>Profile!C35</f>
        <v>3</v>
      </c>
      <c r="B61" s="296" t="str">
        <f>Profile!B35</f>
        <v>Raum/Gewichtsmaße</v>
      </c>
      <c r="C61" s="260">
        <v>29</v>
      </c>
      <c r="D61" s="114">
        <f>Werte1!FU35</f>
        <v>0</v>
      </c>
      <c r="E61" s="88">
        <f>D61/A61</f>
        <v>0</v>
      </c>
      <c r="F61" s="347"/>
      <c r="G61" s="114">
        <f>Werte2!FU35</f>
        <v>0</v>
      </c>
      <c r="H61" s="88">
        <f t="shared" si="6"/>
        <v>0</v>
      </c>
      <c r="I61" s="391">
        <f>(IF($K$2=Da!$N$18,Profile!$E$35)+IF($K$2=Da!$N$19,Profile!$G$35)+IF($K$2=Da!$N$20,Profile!$I$35)+IF($K$2=Da!$N$21,Profile!$K$35)+IF($K$2=Da!$N$22,Profile!$M$35)+IF($K$2=Da!$N$23,Profile!$O$35)+IF($K$2=Da!$N$24,Profile!$Q$35)+IF($K$2=Da!$N$25,Profile!$S$35)+IF($K$2=Da!$N$26,Profile!$U$35)+IF($K$2=Da!$N$27,Profile!$W$35)+IF($K$2=Da!$N$28,Profile!$Y$35)+IF($K$2=Da!$N$29,Profile!$AA$35)+IF($K$2=Da!$N$30,Profile!$AC$35))</f>
        <v>0.66666666666666663</v>
      </c>
      <c r="J61" s="322" t="str">
        <f>IF(E61&lt;I61,M61,"")</f>
        <v>S. 65- 67</v>
      </c>
      <c r="K61" s="288" t="str">
        <f t="shared" si="3"/>
        <v>S. 66 - 68;    S. 74;    S. 76 - 77</v>
      </c>
      <c r="M61" s="470" t="str">
        <f>'S1'!M61</f>
        <v>S. 65- 67</v>
      </c>
      <c r="N61" s="468" t="str">
        <f t="shared" si="11"/>
        <v>FB</v>
      </c>
      <c r="O61" s="470" t="str">
        <f>'S1'!O61</f>
        <v>S. 66 - 68;    S. 74;    S. 76 - 77</v>
      </c>
      <c r="P61" s="15"/>
      <c r="Q61" s="15"/>
      <c r="R61" s="15"/>
      <c r="S61" s="15"/>
      <c r="T61" s="15"/>
      <c r="U61" s="15"/>
      <c r="V61" s="15"/>
    </row>
    <row r="62" spans="1:22" ht="26.25" customHeight="1" x14ac:dyDescent="0.25">
      <c r="A62" s="278"/>
      <c r="B62" s="297" t="str">
        <f>Profile!B36</f>
        <v>Dreisatz</v>
      </c>
      <c r="C62" s="262"/>
      <c r="D62" s="442"/>
      <c r="E62" s="264"/>
      <c r="F62" s="347"/>
      <c r="G62" s="442"/>
      <c r="H62" s="266"/>
      <c r="I62" s="392"/>
      <c r="J62" s="324"/>
      <c r="K62" s="302"/>
      <c r="M62" s="470">
        <f>'S1'!M62</f>
        <v>0</v>
      </c>
      <c r="N62" s="468"/>
      <c r="O62" s="470">
        <f>'S1'!O62</f>
        <v>0</v>
      </c>
    </row>
    <row r="63" spans="1:22" ht="26.25" customHeight="1" x14ac:dyDescent="0.25">
      <c r="A63" s="278">
        <f>Profile!C37</f>
        <v>4</v>
      </c>
      <c r="B63" s="296" t="str">
        <f>Profile!B37</f>
        <v xml:space="preserve">Dreisatz proportional </v>
      </c>
      <c r="C63" s="260">
        <v>30</v>
      </c>
      <c r="D63" s="114">
        <f>Werte1!FV35</f>
        <v>0</v>
      </c>
      <c r="E63" s="88">
        <f>D63/A63</f>
        <v>0</v>
      </c>
      <c r="F63" s="347"/>
      <c r="G63" s="114">
        <f>Werte2!FV35</f>
        <v>0</v>
      </c>
      <c r="H63" s="88">
        <f t="shared" si="6"/>
        <v>0</v>
      </c>
      <c r="I63" s="391">
        <f>(IF($K$2=Da!$N$18,Profile!$E$37)+IF($K$2=Da!$N$19,Profile!$G$37)+IF($K$2=Da!$N$20,Profile!$I$37)+IF($K$2=Da!$N$21,Profile!$K$37)+IF($K$2=Da!$N$22,Profile!$M$37)+IF($K$2=Da!$N$23,Profile!$O$37)+IF($K$2=Da!$N$24,Profile!$Q$37)+IF($K$2=Da!$N$25,Profile!$S$37)+IF($K$2=Da!$N$26,Profile!$U$37)+IF($K$2=Da!$N$27,Profile!$W$37)+IF($K$2=Da!$N$28,Profile!$Y$37)+IF($K$2=Da!$N$29,Profile!$AA$37)+IF($K$2=Da!$N$30,Profile!$AC$37))</f>
        <v>0.75</v>
      </c>
      <c r="J63" s="322" t="str">
        <f>IF(E63&lt;I63,M63,"")</f>
        <v>S. 100 - 107 + S. 113</v>
      </c>
      <c r="K63" s="288" t="str">
        <f t="shared" si="3"/>
        <v>S. 100 - 104;   S. 110 - 112</v>
      </c>
      <c r="M63" s="470" t="str">
        <f>'S1'!M63</f>
        <v>S. 100 - 107 + S. 113</v>
      </c>
      <c r="N63" s="468" t="str">
        <f>IF(E63&lt;I63,"FB","")</f>
        <v>FB</v>
      </c>
      <c r="O63" s="470" t="str">
        <f>'S1'!O63</f>
        <v>S. 100 - 104;   S. 110 - 112</v>
      </c>
    </row>
    <row r="64" spans="1:22" ht="26.25" customHeight="1" x14ac:dyDescent="0.25">
      <c r="A64" s="278">
        <f>Profile!C38</f>
        <v>3</v>
      </c>
      <c r="B64" s="296" t="str">
        <f>Profile!B38</f>
        <v>Dreisatz antiproportional</v>
      </c>
      <c r="C64" s="260">
        <v>31</v>
      </c>
      <c r="D64" s="114">
        <f>Werte1!FW35</f>
        <v>0</v>
      </c>
      <c r="E64" s="88">
        <f>D64/A64</f>
        <v>0</v>
      </c>
      <c r="F64" s="347"/>
      <c r="G64" s="114">
        <f>Werte2!FW35</f>
        <v>0</v>
      </c>
      <c r="H64" s="88">
        <f t="shared" si="6"/>
        <v>0</v>
      </c>
      <c r="I64" s="391">
        <f>(IF($K$2=Da!$N$18,Profile!$E$38)+IF($K$2=Da!$N$19,Profile!$G$38)+IF($K$2=Da!$N$20,Profile!$I$38)+IF($K$2=Da!$N$21,Profile!$K$38)+IF($K$2=Da!$N$22,Profile!$M$38)+IF($K$2=Da!$N$23,Profile!$O$38)+IF($K$2=Da!$N$24,Profile!$Q$38)+IF($K$2=Da!$N$25,Profile!$S$38)+IF($K$2=Da!$N$26,Profile!$U$38)+IF($K$2=Da!$N$27,Profile!$W$38)+IF($K$2=Da!$N$28,Profile!$Y$38)+IF($K$2=Da!$N$29,Profile!$AA$38)+IF($K$2=Da!$N$30,Profile!$AC$38))</f>
        <v>0.5</v>
      </c>
      <c r="J64" s="322" t="str">
        <f>IF(E64&lt;I64,M64,"")</f>
        <v>S. 108 - 115</v>
      </c>
      <c r="K64" s="288" t="str">
        <f t="shared" si="3"/>
        <v>S. 105 - 114</v>
      </c>
      <c r="M64" s="470" t="str">
        <f>'S1'!M64</f>
        <v>S. 108 - 115</v>
      </c>
      <c r="N64" s="468" t="str">
        <f>IF(E64&lt;I64,"FB","")</f>
        <v>FB</v>
      </c>
      <c r="O64" s="470" t="str">
        <f>'S1'!O64</f>
        <v>S. 105 - 114</v>
      </c>
    </row>
    <row r="65" spans="1:15" ht="26.25" customHeight="1" x14ac:dyDescent="0.25">
      <c r="A65" s="278"/>
      <c r="B65" s="297" t="str">
        <f>Profile!B39</f>
        <v>Prozente</v>
      </c>
      <c r="C65" s="262"/>
      <c r="D65" s="442"/>
      <c r="E65" s="264"/>
      <c r="F65" s="347"/>
      <c r="G65" s="442"/>
      <c r="H65" s="266"/>
      <c r="I65" s="392"/>
      <c r="J65" s="324"/>
      <c r="K65" s="302"/>
      <c r="M65" s="470">
        <f>'S1'!M65</f>
        <v>0</v>
      </c>
      <c r="N65" s="468"/>
      <c r="O65" s="470">
        <f>'S1'!O65</f>
        <v>0</v>
      </c>
    </row>
    <row r="66" spans="1:15" ht="26.25" customHeight="1" x14ac:dyDescent="0.25">
      <c r="A66" s="278">
        <f>Profile!C40</f>
        <v>3</v>
      </c>
      <c r="B66" s="296" t="str">
        <f>Profile!B40</f>
        <v>Grundvorstellungen</v>
      </c>
      <c r="C66" s="263">
        <v>32</v>
      </c>
      <c r="D66" s="114">
        <f>Werte1!FX35</f>
        <v>0</v>
      </c>
      <c r="E66" s="88">
        <f>D66/A66</f>
        <v>0</v>
      </c>
      <c r="F66" s="347"/>
      <c r="G66" s="114">
        <f>Werte2!FX35</f>
        <v>0</v>
      </c>
      <c r="H66" s="88">
        <f t="shared" si="6"/>
        <v>0</v>
      </c>
      <c r="I66" s="391">
        <f>(IF($K$2=Da!$N$18,Profile!$E$40)+IF($K$2=Da!$N$19,Profile!$G$40)+IF($K$2=Da!$N$20,Profile!$I$40)+IF($K$2=Da!$N$21,Profile!$K$40)+IF($K$2=Da!$N$22,Profile!$M$40)+IF($K$2=Da!$N$23,Profile!$O$40)+IF($K$2=Da!$N$24,Profile!$Q$40)+IF($K$2=Da!$N$25,Profile!$S$40)+IF($K$2=Da!$N$26,Profile!$U$40)+IF($K$2=Da!$N$27,Profile!$W$40)+IF($K$2=Da!$N$28,Profile!$Y$40)+IF($K$2=Da!$N$29,Profile!$AA$40)+IF($K$2=Da!$N$30,Profile!$AC$40))</f>
        <v>0.66666666666666663</v>
      </c>
      <c r="J66" s="322" t="str">
        <f>IF(E66&lt;I66,M66,"")</f>
        <v>S. 121 -123</v>
      </c>
      <c r="K66" s="288" t="str">
        <f t="shared" si="3"/>
        <v>S. 117 - 118;    S. 134 - 135</v>
      </c>
      <c r="M66" s="470" t="str">
        <f>'S1'!M66</f>
        <v>S. 121 -123</v>
      </c>
      <c r="N66" s="468" t="str">
        <f t="shared" ref="N66:N82" si="12">IF(E66&lt;I66,"FB","")</f>
        <v>FB</v>
      </c>
      <c r="O66" s="470" t="str">
        <f>'S1'!O66</f>
        <v>S. 117 - 118;    S. 134 - 135</v>
      </c>
    </row>
    <row r="67" spans="1:15" s="2" customFormat="1" ht="26.25" customHeight="1" x14ac:dyDescent="0.25">
      <c r="A67" s="278">
        <f>Profile!C41</f>
        <v>2</v>
      </c>
      <c r="B67" s="296" t="str">
        <f>Profile!B41</f>
        <v xml:space="preserve">Prozentwert </v>
      </c>
      <c r="C67" s="260">
        <v>33</v>
      </c>
      <c r="D67" s="114">
        <f>Werte1!FY35</f>
        <v>0</v>
      </c>
      <c r="E67" s="88">
        <f>D67/A67</f>
        <v>0</v>
      </c>
      <c r="F67" s="347"/>
      <c r="G67" s="114">
        <f>Werte2!FY35</f>
        <v>0</v>
      </c>
      <c r="H67" s="88">
        <f t="shared" si="6"/>
        <v>0</v>
      </c>
      <c r="I67" s="391">
        <f>(IF($K$2=Da!$N$18,Profile!$E$41)+IF($K$2=Da!$N$19,Profile!$G$41)+IF($K$2=Da!$N$20,Profile!$I$41)+IF($K$2=Da!$N$21,Profile!$K$41)+IF($K$2=Da!$N$22,Profile!$M$41)+IF($K$2=Da!$N$23,Profile!$O$41)+IF($K$2=Da!$N$24,Profile!$Q$41)+IF($K$2=Da!$N$25,Profile!$S$41)+IF($K$2=Da!$N$26,Profile!$U$41)+IF($K$2=Da!$N$27,Profile!$W$41)+IF($K$2=Da!$N$28,Profile!$Y$41)+IF($K$2=Da!$N$29,Profile!$AA$41)+IF($K$2=Da!$N$30,Profile!$AC$41))</f>
        <v>0.75</v>
      </c>
      <c r="J67" s="322" t="str">
        <f>IF(E67&lt;I67,M67,"")</f>
        <v>S. 124 - 126 + S. 137</v>
      </c>
      <c r="K67" s="288" t="str">
        <f t="shared" si="3"/>
        <v>S. 119 - 121;    S. 136 - 137</v>
      </c>
      <c r="L67" s="273"/>
      <c r="M67" s="470" t="str">
        <f>'S1'!M67</f>
        <v>S. 124 - 126 + S. 137</v>
      </c>
      <c r="N67" s="468" t="str">
        <f t="shared" si="12"/>
        <v>FB</v>
      </c>
      <c r="O67" s="470" t="str">
        <f>'S1'!O67</f>
        <v>S. 119 - 121;    S. 136 - 137</v>
      </c>
    </row>
    <row r="68" spans="1:15" ht="26.25" customHeight="1" x14ac:dyDescent="0.25">
      <c r="A68" s="278">
        <f>Profile!C42</f>
        <v>2</v>
      </c>
      <c r="B68" s="296" t="str">
        <f>Profile!B42</f>
        <v>Prozentsatz/ Grundwert</v>
      </c>
      <c r="C68" s="260">
        <v>34</v>
      </c>
      <c r="D68" s="114">
        <f>Werte1!FZ35</f>
        <v>0</v>
      </c>
      <c r="E68" s="88">
        <f>D68/A68</f>
        <v>0</v>
      </c>
      <c r="F68" s="347"/>
      <c r="G68" s="114">
        <f>Werte2!FZ35</f>
        <v>0</v>
      </c>
      <c r="H68" s="88">
        <f t="shared" si="6"/>
        <v>0</v>
      </c>
      <c r="I68" s="391">
        <f>(IF($K$2=Da!$N$18,Profile!$E$42)+IF($K$2=Da!$N$19,Profile!$G$42)+IF($K$2=Da!$N$20,Profile!$I$42)+IF($K$2=Da!$N$21,Profile!$K$42)+IF($K$2=Da!$N$22,Profile!$M$42)+IF($K$2=Da!$N$23,Profile!$O$42)+IF($K$2=Da!$N$24,Profile!$Q$42)+IF($K$2=Da!$N$25,Profile!$S$42)+IF($K$2=Da!$N$26,Profile!$U$42)+IF($K$2=Da!$N$27,Profile!$W$42)+IF($K$2=Da!$N$28,Profile!$Y$42)+IF($K$2=Da!$N$29,Profile!$AA$42)+IF($K$2=Da!$N$30,Profile!$AC$42))</f>
        <v>0.5</v>
      </c>
      <c r="J68" s="322" t="str">
        <f>IF(E68&lt;I68,M68,"")</f>
        <v>S. 127 - 138</v>
      </c>
      <c r="K68" s="288" t="str">
        <f t="shared" si="3"/>
        <v>S. 122 - 124;    S. 136 - 137</v>
      </c>
      <c r="M68" s="470" t="str">
        <f>'S1'!M68</f>
        <v>S. 127 - 138</v>
      </c>
      <c r="N68" s="468" t="str">
        <f t="shared" si="12"/>
        <v>FB</v>
      </c>
      <c r="O68" s="470" t="str">
        <f>'S1'!O68</f>
        <v>S. 122 - 124;    S. 136 - 137</v>
      </c>
    </row>
    <row r="69" spans="1:15" ht="26.25" customHeight="1" x14ac:dyDescent="0.25">
      <c r="A69" s="278"/>
      <c r="B69" s="297" t="str">
        <f>Profile!B43</f>
        <v>Geometrie 1 + 2</v>
      </c>
      <c r="C69" s="262"/>
      <c r="D69" s="442"/>
      <c r="E69" s="264"/>
      <c r="F69" s="347"/>
      <c r="G69" s="442"/>
      <c r="H69" s="266"/>
      <c r="I69" s="392"/>
      <c r="J69" s="324"/>
      <c r="K69" s="302"/>
      <c r="M69" s="470">
        <f>'S1'!M69</f>
        <v>0</v>
      </c>
      <c r="N69" s="468"/>
      <c r="O69" s="470">
        <f>'S1'!O69</f>
        <v>0</v>
      </c>
    </row>
    <row r="70" spans="1:15" s="79" customFormat="1" ht="26.25" customHeight="1" x14ac:dyDescent="0.25">
      <c r="A70" s="278">
        <f>Profile!C44</f>
        <v>3</v>
      </c>
      <c r="B70" s="296" t="str">
        <f>Profile!B44</f>
        <v>Fläche + Umfang Rechteck</v>
      </c>
      <c r="C70" s="260">
        <v>35</v>
      </c>
      <c r="D70" s="114">
        <f>Werte1!GA35</f>
        <v>0</v>
      </c>
      <c r="E70" s="88">
        <f t="shared" ref="E70:E77" si="13">D70/A70</f>
        <v>0</v>
      </c>
      <c r="F70" s="347"/>
      <c r="G70" s="114">
        <f>Werte2!GA35</f>
        <v>0</v>
      </c>
      <c r="H70" s="88">
        <f t="shared" si="6"/>
        <v>0</v>
      </c>
      <c r="I70" s="391">
        <f>(IF($K$2=Da!$N$18,Profile!$E$44)+IF($K$2=Da!$N$19,Profile!$G$44)+IF($K$2=Da!$N$20,Profile!$I$44)+IF($K$2=Da!$N$21,Profile!$K$44)+IF($K$2=Da!$N$22,Profile!$M$44)+IF($K$2=Da!$N$23,Profile!$O$44)+IF($K$2=Da!$N$24,Profile!$Q$44)+IF($K$2=Da!$N$25,Profile!$S$44)+IF($K$2=Da!$N$26,Profile!$U$44)+IF($K$2=Da!$N$27,Profile!$W$44)+IF($K$2=Da!$N$28,Profile!$Y$44)+IF($K$2=Da!$N$29,Profile!$AA$44)+IF($K$2=Da!$N$30,Profile!$AC$44))</f>
        <v>0.83333333333333337</v>
      </c>
      <c r="J70" s="322" t="str">
        <f t="shared" ref="J70:J80" si="14">IF(E70&lt;I70,M70,"")</f>
        <v>S. 145; S. 150;   S. 154</v>
      </c>
      <c r="K70" s="288" t="str">
        <f t="shared" si="3"/>
        <v>S.140;    S. 145;   S. 158 - 159</v>
      </c>
      <c r="L70" s="274"/>
      <c r="M70" s="470" t="str">
        <f>'S1'!M70</f>
        <v>S. 145; S. 150;   S. 154</v>
      </c>
      <c r="N70" s="468" t="str">
        <f t="shared" si="12"/>
        <v>FB</v>
      </c>
      <c r="O70" s="470" t="str">
        <f>'S1'!O70</f>
        <v>S.140;    S. 145;   S. 158 - 159</v>
      </c>
    </row>
    <row r="71" spans="1:15" ht="26.25" customHeight="1" x14ac:dyDescent="0.25">
      <c r="A71" s="278">
        <f>Profile!C45</f>
        <v>1</v>
      </c>
      <c r="B71" s="296" t="str">
        <f>Profile!B45</f>
        <v>Fläche Dreieck</v>
      </c>
      <c r="C71" s="260">
        <v>36</v>
      </c>
      <c r="D71" s="114">
        <f>Werte1!GB35</f>
        <v>0</v>
      </c>
      <c r="E71" s="88">
        <f t="shared" si="13"/>
        <v>0</v>
      </c>
      <c r="F71" s="347"/>
      <c r="G71" s="114">
        <f>Werte2!GB35</f>
        <v>0</v>
      </c>
      <c r="H71" s="88">
        <f t="shared" si="6"/>
        <v>0</v>
      </c>
      <c r="I71" s="391">
        <f>(IF($K$2=Da!$N$18,Profile!$E$45)+IF($K$2=Da!$N$19,Profile!$G$45)+IF($K$2=Da!$N$20,Profile!$I$45)+IF($K$2=Da!$N$21,Profile!$K$45)+IF($K$2=Da!$N$22,Profile!$M$45)+IF($K$2=Da!$N$23,Profile!$O$45)+IF($K$2=Da!$N$24,Profile!$Q$45)+IF($K$2=Da!$N$25,Profile!$S$45)+IF($K$2=Da!$N$26,Profile!$U$45)+IF($K$2=Da!$N$27,Profile!$W$45)+IF($K$2=Da!$N$28,Profile!$Y$45)+IF($K$2=Da!$N$29,Profile!$AA$45)+IF($K$2=Da!$N$30,Profile!$AC$45))</f>
        <v>1</v>
      </c>
      <c r="J71" s="322" t="str">
        <f t="shared" si="14"/>
        <v>S. 147</v>
      </c>
      <c r="K71" s="288" t="str">
        <f t="shared" si="3"/>
        <v>S. 141</v>
      </c>
      <c r="M71" s="470" t="str">
        <f>'S1'!M71</f>
        <v>S. 147</v>
      </c>
      <c r="N71" s="468" t="str">
        <f t="shared" si="12"/>
        <v>FB</v>
      </c>
      <c r="O71" s="470" t="str">
        <f>'S1'!O71</f>
        <v>S. 141</v>
      </c>
    </row>
    <row r="72" spans="1:15" ht="26.25" customHeight="1" x14ac:dyDescent="0.25">
      <c r="A72" s="278">
        <f>Profile!C46</f>
        <v>1</v>
      </c>
      <c r="B72" s="296" t="str">
        <f>Profile!B46</f>
        <v xml:space="preserve">Volumen Quader </v>
      </c>
      <c r="C72" s="260">
        <v>37</v>
      </c>
      <c r="D72" s="114">
        <f>Werte1!GC35</f>
        <v>0</v>
      </c>
      <c r="E72" s="88">
        <f t="shared" si="13"/>
        <v>0</v>
      </c>
      <c r="F72" s="347"/>
      <c r="G72" s="114">
        <f>Werte2!GC35</f>
        <v>0</v>
      </c>
      <c r="H72" s="88">
        <f t="shared" si="6"/>
        <v>0</v>
      </c>
      <c r="I72" s="391">
        <f>(IF($K$2=Da!$N$18,Profile!$E$46)+IF($K$2=Da!$N$19,Profile!$G$46)+IF($K$2=Da!$N$20,Profile!$I$46)+IF($K$2=Da!$N$21,Profile!$K$46)+IF($K$2=Da!$N$22,Profile!$M$46)+IF($K$2=Da!$N$23,Profile!$O$46)+IF($K$2=Da!$N$24,Profile!$Q$46)+IF($K$2=Da!$N$25,Profile!$S$46)+IF($K$2=Da!$N$26,Profile!$U$46)+IF($K$2=Da!$N$27,Profile!$W$46)+IF($K$2=Da!$N$28,Profile!$Y$46)+IF($K$2=Da!$N$29,Profile!$AA$46)+IF($K$2=Da!$N$30,Profile!$AC$46))</f>
        <v>1</v>
      </c>
      <c r="J72" s="322" t="str">
        <f t="shared" si="14"/>
        <v>S. 159;   S. 165</v>
      </c>
      <c r="K72" s="288" t="str">
        <f t="shared" si="3"/>
        <v xml:space="preserve">S. 151;   S. 154;   </v>
      </c>
      <c r="M72" s="470" t="str">
        <f>'S1'!M72</f>
        <v>S. 159;   S. 165</v>
      </c>
      <c r="N72" s="468" t="str">
        <f t="shared" si="12"/>
        <v>FB</v>
      </c>
      <c r="O72" s="470" t="str">
        <f>'S1'!O72</f>
        <v xml:space="preserve">S. 151;   S. 154;   </v>
      </c>
    </row>
    <row r="73" spans="1:15" ht="26.25" customHeight="1" x14ac:dyDescent="0.25">
      <c r="A73" s="278">
        <f>Profile!C47</f>
        <v>2</v>
      </c>
      <c r="B73" s="296" t="str">
        <f>Profile!B47</f>
        <v>Fläche + Umfang Kreis</v>
      </c>
      <c r="C73" s="260">
        <v>38</v>
      </c>
      <c r="D73" s="114">
        <f>Werte1!GD35</f>
        <v>0</v>
      </c>
      <c r="E73" s="88">
        <f t="shared" si="13"/>
        <v>0</v>
      </c>
      <c r="F73" s="347"/>
      <c r="G73" s="114">
        <f>Werte2!GD35</f>
        <v>0</v>
      </c>
      <c r="H73" s="88">
        <f t="shared" si="6"/>
        <v>0</v>
      </c>
      <c r="I73" s="391">
        <f>(IF($K$2=Da!$N$18,Profile!$E$47)+IF($K$2=Da!$N$19,Profile!$G$47)+IF($K$2=Da!$N$20,Profile!$I$47)+IF($K$2=Da!$N$21,Profile!$K$47)+IF($K$2=Da!$N$22,Profile!$M$47)+IF($K$2=Da!$N$23,Profile!$O$47)+IF($K$2=Da!$N$24,Profile!$Q$47)+IF($K$2=Da!$N$25,Profile!$S$47)+IF($K$2=Da!$N$26,Profile!$U$47)+IF($K$2=Da!$N$27,Profile!$W$47)+IF($K$2=Da!$N$28,Profile!$Y$47)+IF($K$2=Da!$N$29,Profile!$AA$47)+IF($K$2=Da!$N$30,Profile!$AC$47))</f>
        <v>0.5</v>
      </c>
      <c r="J73" s="322" t="str">
        <f t="shared" si="14"/>
        <v>S. 148 -149;   S. 151 - 152;   S. 155</v>
      </c>
      <c r="K73" s="288" t="str">
        <f t="shared" si="3"/>
        <v>S. 144;   S. 146</v>
      </c>
      <c r="M73" s="470" t="str">
        <f>'S1'!M73</f>
        <v>S. 148 -149;   S. 151 - 152;   S. 155</v>
      </c>
      <c r="N73" s="468" t="str">
        <f t="shared" si="12"/>
        <v>FB</v>
      </c>
      <c r="O73" s="470" t="str">
        <f>'S1'!O73</f>
        <v>S. 144;   S. 146</v>
      </c>
    </row>
    <row r="74" spans="1:15" ht="26.25" customHeight="1" x14ac:dyDescent="0.25">
      <c r="A74" s="278">
        <f>Profile!C48</f>
        <v>1</v>
      </c>
      <c r="B74" s="296" t="str">
        <f>Profile!B48</f>
        <v>Volumen Zylinder</v>
      </c>
      <c r="C74" s="260">
        <v>39</v>
      </c>
      <c r="D74" s="114">
        <f>Werte1!$GE35</f>
        <v>0</v>
      </c>
      <c r="E74" s="88">
        <f t="shared" si="13"/>
        <v>0</v>
      </c>
      <c r="F74" s="347"/>
      <c r="G74" s="114">
        <f>Werte2!$GE35</f>
        <v>0</v>
      </c>
      <c r="H74" s="88">
        <f t="shared" si="6"/>
        <v>0</v>
      </c>
      <c r="I74" s="391">
        <f>(IF($K$2=Da!$N$18,Profile!$E$48)+IF($K$2=Da!$N$19,Profile!$G$48)+IF($K$2=Da!$N$20,Profile!$I$48)+IF($K$2=Da!$N$21,Profile!$K$48)+IF($K$2=Da!$N$22,Profile!$M$48)+IF($K$2=Da!$N$23,Profile!$O$48)+IF($K$2=Da!$N$24,Profile!$Q$48)+IF($K$2=Da!$N$25,Profile!$S$48)+IF($K$2=Da!$N$26,Profile!$U$48)+IF($K$2=Da!$N$27,Profile!$W$48)+IF($K$2=Da!$N$28,Profile!$Y$48)+IF($K$2=Da!$N$29,Profile!$AA$48)+IF($K$2=Da!$N$30,Profile!$AC$48))</f>
        <v>0.5</v>
      </c>
      <c r="J74" s="322" t="str">
        <f t="shared" si="14"/>
        <v>S. 161</v>
      </c>
      <c r="K74" s="288" t="str">
        <f t="shared" si="3"/>
        <v>S.155</v>
      </c>
      <c r="M74" s="470" t="str">
        <f>'S1'!M74</f>
        <v>S. 161</v>
      </c>
      <c r="N74" s="468" t="str">
        <f t="shared" si="12"/>
        <v>FB</v>
      </c>
      <c r="O74" s="470" t="str">
        <f>'S1'!O74</f>
        <v>S.155</v>
      </c>
    </row>
    <row r="75" spans="1:15" ht="26.25" customHeight="1" x14ac:dyDescent="0.25">
      <c r="A75" s="278"/>
      <c r="B75" s="297" t="str">
        <f>Profile!B49</f>
        <v>räuml. Vorstellung 1 + 2</v>
      </c>
      <c r="C75" s="262"/>
      <c r="D75" s="442"/>
      <c r="E75" s="264"/>
      <c r="F75" s="347"/>
      <c r="G75" s="442"/>
      <c r="H75" s="266"/>
      <c r="I75" s="392"/>
      <c r="J75" s="324"/>
      <c r="K75" s="302"/>
      <c r="M75" s="470">
        <f>'S1'!M75</f>
        <v>0</v>
      </c>
      <c r="N75" s="468"/>
      <c r="O75" s="470">
        <f>'S1'!O75</f>
        <v>0</v>
      </c>
    </row>
    <row r="76" spans="1:15" ht="26.25" customHeight="1" x14ac:dyDescent="0.25">
      <c r="A76" s="278">
        <f>Profile!C50</f>
        <v>4</v>
      </c>
      <c r="B76" s="296" t="str">
        <f>Profile!B50</f>
        <v>Koordinatensystem</v>
      </c>
      <c r="C76" s="260">
        <v>40</v>
      </c>
      <c r="D76" s="114">
        <f>Werte1!GF35</f>
        <v>0</v>
      </c>
      <c r="E76" s="88">
        <f t="shared" si="13"/>
        <v>0</v>
      </c>
      <c r="F76" s="347"/>
      <c r="G76" s="114">
        <f>Werte2!GF35</f>
        <v>0</v>
      </c>
      <c r="H76" s="88">
        <f t="shared" si="6"/>
        <v>0</v>
      </c>
      <c r="I76" s="391">
        <f>(IF($K$2=Da!$N$18,Profile!$E$50)+IF($K$2=Da!$N$19,Profile!$G$50)+IF($K$2=Da!$N$20,Profile!$I$50)+IF($K$2=Da!$N$21,Profile!$K$50)+IF($K$2=Da!$N$22,Profile!$M$50)+IF($K$2=Da!$N$23,Profile!$O$50)+IF($K$2=Da!$N$24,Profile!$Q$50)+IF($K$2=Da!$N$25,Profile!$S$50)+IF($K$2=Da!$N$26,Profile!$U$50)+IF($K$2=Da!$N$27,Profile!$W$50)+IF($K$2=Da!$N$28,Profile!$Y$50)+IF($K$2=Da!$N$29,Profile!$AA$50)+IF($K$2=Da!$N$30,Profile!$AC$50))</f>
        <v>0.75</v>
      </c>
      <c r="J76" s="322" t="str">
        <f t="shared" si="14"/>
        <v>S. 101 - 102</v>
      </c>
      <c r="K76" s="288" t="str">
        <f t="shared" si="3"/>
        <v>S. 98 - 100</v>
      </c>
      <c r="M76" s="470" t="str">
        <f>'S1'!M76</f>
        <v>S. 101 - 102</v>
      </c>
      <c r="N76" s="468" t="str">
        <f t="shared" si="12"/>
        <v>FB</v>
      </c>
      <c r="O76" s="470" t="str">
        <f>'S1'!O76</f>
        <v>S. 98 - 100</v>
      </c>
    </row>
    <row r="77" spans="1:15" ht="26.25" customHeight="1" x14ac:dyDescent="0.25">
      <c r="A77" s="278">
        <f>Profile!C51</f>
        <v>2</v>
      </c>
      <c r="B77" s="296" t="str">
        <f>Profile!B51</f>
        <v>räuml. Vorstellung</v>
      </c>
      <c r="C77" s="260">
        <v>41</v>
      </c>
      <c r="D77" s="114">
        <f>Werte1!GG35</f>
        <v>0</v>
      </c>
      <c r="E77" s="88">
        <f t="shared" si="13"/>
        <v>0</v>
      </c>
      <c r="F77" s="347"/>
      <c r="G77" s="114">
        <f>Werte2!GG35</f>
        <v>0</v>
      </c>
      <c r="H77" s="88">
        <f t="shared" si="6"/>
        <v>0</v>
      </c>
      <c r="I77" s="391">
        <f>(IF($K$2=Da!$N$18,Profile!$E$51)+IF($K$2=Da!$N$19,Profile!$G$51)+IF($K$2=Da!$N$20,Profile!$I$51)+IF($K$2=Da!$N$21,Profile!$K$51)+IF($K$2=Da!$N$22,Profile!$M$51)+IF($K$2=Da!$N$23,Profile!$O$51)+IF($K$2=Da!$N$24,Profile!$Q$51)+IF($K$2=Da!$N$25,Profile!$S$51)+IF($K$2=Da!$N$26,Profile!$U$51)+IF($K$2=Da!$N$27,Profile!$W$51)+IF($K$2=Da!$N$28,Profile!$Y$51)+IF($K$2=Da!$N$29,Profile!$AA$51)+IF($K$2=Da!$N$30,Profile!$AC$51))</f>
        <v>0.5</v>
      </c>
      <c r="J77" s="322" t="str">
        <f t="shared" si="14"/>
        <v>S. 169 - 170</v>
      </c>
      <c r="K77" s="288" t="str">
        <f t="shared" si="3"/>
        <v>S. 154;    S. 157</v>
      </c>
      <c r="M77" s="470" t="str">
        <f>'S1'!M77</f>
        <v>S. 169 - 170</v>
      </c>
      <c r="N77" s="468" t="str">
        <f t="shared" si="12"/>
        <v>FB</v>
      </c>
      <c r="O77" s="470" t="str">
        <f>'S1'!O77</f>
        <v>S. 154;    S. 157</v>
      </c>
    </row>
    <row r="78" spans="1:15" ht="26.25" customHeight="1" x14ac:dyDescent="0.25">
      <c r="A78" s="278">
        <f>Profile!C52</f>
        <v>4</v>
      </c>
      <c r="B78" s="296" t="str">
        <f>Profile!B52</f>
        <v>Ansichten erkennen</v>
      </c>
      <c r="C78" s="260">
        <v>42</v>
      </c>
      <c r="D78" s="114">
        <f>Werte1!GH35</f>
        <v>0</v>
      </c>
      <c r="E78" s="88">
        <f>D78/A78</f>
        <v>0</v>
      </c>
      <c r="F78" s="347"/>
      <c r="G78" s="114">
        <f>Werte2!GH35</f>
        <v>0</v>
      </c>
      <c r="H78" s="88">
        <f>G78/A78</f>
        <v>0</v>
      </c>
      <c r="I78" s="391">
        <f>(IF($K$2=Da!$N$18,Profile!$E$52)+IF($K$2=Da!$N$19,Profile!$G$52)+IF($K$2=Da!$N$20,Profile!$I$52)+IF($K$2=Da!$N$21,Profile!$K$52)+IF($K$2=Da!$N$22,Profile!$M$52)+IF($K$2=Da!$N$23,Profile!$O$52)+IF($K$2=Da!$N$24,Profile!$Q$52)+IF($K$2=Da!$N$25,Profile!$S$52)+IF($K$2=Da!$N$26,Profile!$U$52)+IF($K$2=Da!$N$27,Profile!$W$52)+IF($K$2=Da!$N$28,Profile!$Y$52)+IF($K$2=Da!$N$29,Profile!$AA$52)+IF($K$2=Da!$N$30,Profile!$AC$52))</f>
        <v>0.5</v>
      </c>
      <c r="J78" s="322" t="str">
        <f>IF(E78&lt;I78,M78,"")</f>
        <v>S. 169 - 170</v>
      </c>
      <c r="K78" s="288" t="str">
        <f>IF(F78&lt;J78,O78,"")</f>
        <v>S. 156</v>
      </c>
      <c r="M78" s="470" t="str">
        <f>'S1'!M78</f>
        <v>S. 169 - 170</v>
      </c>
      <c r="N78" s="468" t="str">
        <f>IF(E78&lt;I78,"FB","")</f>
        <v>FB</v>
      </c>
      <c r="O78" s="470" t="str">
        <f>'S1'!O78</f>
        <v>S. 156</v>
      </c>
    </row>
    <row r="79" spans="1:15" ht="26.25" customHeight="1" x14ac:dyDescent="0.25">
      <c r="A79" s="278"/>
      <c r="B79" s="297" t="str">
        <f>Profile!B53</f>
        <v>Diagramme</v>
      </c>
      <c r="C79" s="258"/>
      <c r="D79" s="442"/>
      <c r="E79" s="266"/>
      <c r="F79" s="347"/>
      <c r="G79" s="442"/>
      <c r="H79" s="266"/>
      <c r="I79" s="392"/>
      <c r="J79" s="324"/>
      <c r="K79" s="302"/>
      <c r="M79" s="470">
        <f>'S1'!M79</f>
        <v>0</v>
      </c>
      <c r="N79" s="468"/>
      <c r="O79" s="470">
        <f>'S1'!O79</f>
        <v>0</v>
      </c>
    </row>
    <row r="80" spans="1:15" ht="26.25" customHeight="1" thickBot="1" x14ac:dyDescent="0.3">
      <c r="A80" s="278">
        <f>Profile!C54</f>
        <v>8</v>
      </c>
      <c r="B80" s="450" t="str">
        <f>Profile!B54</f>
        <v>Diagramme interpretieren</v>
      </c>
      <c r="C80" s="299">
        <v>43</v>
      </c>
      <c r="D80" s="443">
        <f>Werte1!GI35</f>
        <v>0</v>
      </c>
      <c r="E80" s="236">
        <f>D80/A80</f>
        <v>0</v>
      </c>
      <c r="F80" s="451"/>
      <c r="G80" s="443">
        <f>Werte2!GI35</f>
        <v>0</v>
      </c>
      <c r="H80" s="236">
        <f t="shared" si="6"/>
        <v>0</v>
      </c>
      <c r="I80" s="452">
        <f>(IF($K$2=Da!$N$18,Profile!$E$54)+IF($K$2=Da!$N$19,Profile!$G$54)+IF($K$2=Da!$N$20,Profile!$I$54)+IF($K$2=Da!$N$21,Profile!$K$54)+IF($K$2=Da!$N$22,Profile!$M$54)+IF($K$2=Da!$N$23,Profile!$O$54)+IF($K$2=Da!$N$24,Profile!$Q$54)+IF($K$2=Da!$N$25,Profile!$S$54)+IF($K$2=Da!$N$26,Profile!$U$54)+IF($K$2=Da!$N$27,Profile!$W$54)+IF($K$2=Da!$N$28,Profile!$Y$54)+IF($K$2=Da!$N$29,Profile!$AA$54)+IF($K$2=Da!$N$30,Profile!$AC$54))</f>
        <v>0.75</v>
      </c>
      <c r="J80" s="325" t="str">
        <f t="shared" si="14"/>
        <v>S. 190 - 198</v>
      </c>
      <c r="K80" s="319" t="str">
        <f t="shared" si="3"/>
        <v>S. 164 - 169</v>
      </c>
      <c r="M80" s="470" t="str">
        <f>'S1'!M80</f>
        <v>S. 190 - 198</v>
      </c>
      <c r="N80" s="468" t="str">
        <f t="shared" si="12"/>
        <v>FB</v>
      </c>
      <c r="O80" s="470" t="str">
        <f>'S1'!O80</f>
        <v>S. 164 - 169</v>
      </c>
    </row>
    <row r="81" spans="1:15" ht="11.25" customHeight="1" thickBot="1" x14ac:dyDescent="0.3">
      <c r="A81" s="278"/>
      <c r="B81" s="344"/>
      <c r="C81" s="345"/>
      <c r="D81" s="346"/>
      <c r="E81" s="255"/>
      <c r="F81" s="432"/>
      <c r="G81" s="346"/>
      <c r="H81" s="255"/>
      <c r="I81" s="348"/>
      <c r="J81" s="349"/>
      <c r="K81" s="318"/>
      <c r="N81" s="468"/>
    </row>
    <row r="82" spans="1:15" ht="26.25" customHeight="1" thickBot="1" x14ac:dyDescent="0.3">
      <c r="A82" s="394">
        <f>Profile!C72</f>
        <v>70</v>
      </c>
      <c r="B82" s="188" t="str">
        <f>Profile!B72</f>
        <v>Zwischenergebnis Teil A</v>
      </c>
      <c r="C82" s="345"/>
      <c r="D82" s="460">
        <f>D105</f>
        <v>0</v>
      </c>
      <c r="E82" s="459">
        <f>D82/A82</f>
        <v>0</v>
      </c>
      <c r="F82" s="432"/>
      <c r="G82" s="485">
        <f>G105</f>
        <v>0</v>
      </c>
      <c r="H82" s="286">
        <f t="shared" si="6"/>
        <v>0</v>
      </c>
      <c r="I82" s="453">
        <f>(IF($K$2=Da!$N$18,Profile!$E$72)+IF($K$2=Da!$N$19,Profile!$G$72)+IF($K$2=Da!$N$20,Profile!$I$72)+IF($K$2=Da!$N$21,Profile!$K$72)+IF($K$2=Da!$N$22,Profile!$M$72)+IF($K$2=Da!$N$23,Profile!$O$72)+IF($K$2=Da!$N$24,Profile!$Q$72)+IF($K$2=Da!$N$25,Profile!$S$72)+IF($K$2=Da!$N$26,Profile!$U$72)+IF($K$2=Da!$N$27,Profile!$W$72)+IF($K$2=Da!$N$28,Profile!$Y$72)+IF($K$2=Da!$N$29,Profile!$AA$72)+IF($K$2=Da!$N$30,Profile!$AC$72))</f>
        <v>0.75</v>
      </c>
      <c r="J82" s="349"/>
      <c r="K82" s="318"/>
      <c r="N82" s="468" t="str">
        <f t="shared" si="12"/>
        <v>FB</v>
      </c>
    </row>
    <row r="83" spans="1:15" ht="9.75" customHeight="1" thickBot="1" x14ac:dyDescent="0.3">
      <c r="A83" s="278"/>
      <c r="B83" s="344"/>
      <c r="C83" s="345"/>
      <c r="D83" s="444"/>
      <c r="E83" s="255"/>
      <c r="F83" s="432"/>
      <c r="G83" s="346"/>
      <c r="H83" s="255"/>
      <c r="I83" s="348"/>
      <c r="J83" s="349"/>
      <c r="K83" s="318"/>
      <c r="N83" s="468"/>
    </row>
    <row r="84" spans="1:15" s="1" customFormat="1" ht="26.25" customHeight="1" thickBot="1" x14ac:dyDescent="0.35">
      <c r="A84" s="278">
        <f>Profile!C55</f>
        <v>122</v>
      </c>
      <c r="B84" s="256" t="s">
        <v>60</v>
      </c>
      <c r="D84" s="445">
        <f>SUM(D29:D81)</f>
        <v>0</v>
      </c>
      <c r="E84" s="284">
        <f>D84/A84</f>
        <v>0</v>
      </c>
      <c r="F84" s="303"/>
      <c r="G84" s="486">
        <f>SUM(G29:G81)</f>
        <v>0</v>
      </c>
      <c r="H84" s="286">
        <f t="shared" si="6"/>
        <v>0</v>
      </c>
      <c r="I84" s="257">
        <f>I103</f>
        <v>0.71721311475409832</v>
      </c>
      <c r="J84" s="154"/>
      <c r="K84" s="155"/>
      <c r="L84" s="270"/>
      <c r="M84" s="477"/>
      <c r="N84" s="469"/>
      <c r="O84" s="470"/>
    </row>
    <row r="85" spans="1:15" ht="18" customHeight="1" x14ac:dyDescent="0.25">
      <c r="A85" s="280">
        <f>SUM(A29:A82)</f>
        <v>192</v>
      </c>
    </row>
    <row r="86" spans="1:15" ht="18" customHeight="1" thickBot="1" x14ac:dyDescent="0.3"/>
    <row r="87" spans="1:15" ht="26.25" customHeight="1" thickBot="1" x14ac:dyDescent="0.35">
      <c r="B87" s="176" t="s">
        <v>58</v>
      </c>
      <c r="C87" s="408"/>
      <c r="D87" s="667" t="s">
        <v>54</v>
      </c>
      <c r="E87" s="668"/>
      <c r="F87" s="85"/>
      <c r="G87" s="669" t="s">
        <v>55</v>
      </c>
      <c r="H87" s="670"/>
      <c r="I87" s="81" t="s">
        <v>36</v>
      </c>
    </row>
    <row r="88" spans="1:15" ht="18" customHeight="1" thickBot="1" x14ac:dyDescent="0.35">
      <c r="B88" s="82"/>
      <c r="C88" s="80"/>
      <c r="D88" s="663">
        <f>Da!C20</f>
        <v>0</v>
      </c>
      <c r="E88" s="664"/>
      <c r="F88" s="86"/>
      <c r="G88" s="665">
        <f>Da!E20</f>
        <v>0</v>
      </c>
      <c r="H88" s="666"/>
      <c r="I88" s="657" t="str">
        <f>K2</f>
        <v>Hauptschul Abschluss</v>
      </c>
    </row>
    <row r="89" spans="1:15" ht="18" customHeight="1" thickBot="1" x14ac:dyDescent="0.35">
      <c r="A89" s="281"/>
      <c r="B89" s="177" t="s">
        <v>57</v>
      </c>
      <c r="C89" s="407" t="s">
        <v>401</v>
      </c>
      <c r="D89" s="402" t="s">
        <v>53</v>
      </c>
      <c r="E89" s="403" t="s">
        <v>22</v>
      </c>
      <c r="F89" s="404"/>
      <c r="G89" s="405" t="s">
        <v>53</v>
      </c>
      <c r="H89" s="406" t="s">
        <v>22</v>
      </c>
      <c r="I89" s="658"/>
    </row>
    <row r="90" spans="1:15" ht="18" customHeight="1" thickBot="1" x14ac:dyDescent="0.3">
      <c r="A90" s="282" t="s">
        <v>59</v>
      </c>
      <c r="B90" s="70" t="str">
        <f>B29</f>
        <v>Grundrechnen 1</v>
      </c>
      <c r="C90" s="71">
        <f>Profile!C2</f>
        <v>12</v>
      </c>
      <c r="D90" s="409">
        <f>Werte1!$R35</f>
        <v>0</v>
      </c>
      <c r="E90" s="410">
        <f t="shared" ref="E90:E103" si="15">D90/C90</f>
        <v>0</v>
      </c>
      <c r="F90" s="411"/>
      <c r="G90" s="480">
        <f>Werte2!$R35</f>
        <v>0</v>
      </c>
      <c r="H90" s="414">
        <f>G90/C90</f>
        <v>0</v>
      </c>
      <c r="I90" s="412">
        <f>(IF($K$2=Da!$N$18,Profile!E57)+IF($K$2=Da!$N$19,Profile!G57)+IF($K$2=Da!$N$20,Profile!I57)+IF($K$2=Da!$N$21,Profile!K57)+IF($K$2=Da!$N$22,Profile!M57)+IF($K$2=Da!$N$23,Profile!O57)+IF($K$2=Da!$N$24,Profile!Q57)+IF($K$2=Da!$N$25,Profile!S57)+IF($K$2=Da!$N$26,Profile!U57)+IF($K$2=Da!$N$27,Profile!W57)+IF($K$2=Da!$N$28,Profile!Y57)+IF($K$2=Da!$N$29,Profile!AA57)+IF($K$2=Da!$N$30,Profile!AC57))</f>
        <v>0.75</v>
      </c>
    </row>
    <row r="91" spans="1:15" ht="18" customHeight="1" x14ac:dyDescent="0.25">
      <c r="A91" s="282"/>
      <c r="B91" s="70" t="str">
        <f>B35</f>
        <v>1 X 1</v>
      </c>
      <c r="C91" s="71">
        <f>Profile!C8</f>
        <v>10</v>
      </c>
      <c r="D91" s="409">
        <f>Werte1!$AC35</f>
        <v>0</v>
      </c>
      <c r="E91" s="410">
        <f t="shared" si="15"/>
        <v>0</v>
      </c>
      <c r="F91" s="411"/>
      <c r="G91" s="480">
        <f>Werte2!$AC35</f>
        <v>0</v>
      </c>
      <c r="H91" s="414">
        <f>G91/C91</f>
        <v>0</v>
      </c>
      <c r="I91" s="412">
        <f>(IF($K$2=Da!$N$18,Profile!E58)+IF($K$2=Da!$N$19,Profile!G58)+IF($K$2=Da!$N$20,Profile!I58)+IF($K$2=Da!$N$21,Profile!K58)+IF($K$2=Da!$N$22,Profile!M58)+IF($K$2=Da!$N$23,Profile!O58)+IF($K$2=Da!$N$24,Profile!Q58)+IF($K$2=Da!$N$25,Profile!S58)+IF($K$2=Da!$N$26,Profile!U58)+IF($K$2=Da!$N$27,Profile!W58)+IF($K$2=Da!$N$28,Profile!Y58)+IF($K$2=Da!$N$29,Profile!AA58)+IF($K$2=Da!$N$30,Profile!AC58))</f>
        <v>0.7</v>
      </c>
    </row>
    <row r="92" spans="1:15" ht="18" customHeight="1" x14ac:dyDescent="0.25">
      <c r="A92" s="283">
        <f>Profile!A57</f>
        <v>1</v>
      </c>
      <c r="B92" s="72" t="str">
        <f>B36</f>
        <v>Zahlenschreibweise</v>
      </c>
      <c r="C92" s="73">
        <f>Profile!C10</f>
        <v>12</v>
      </c>
      <c r="D92" s="409">
        <f>Werte1!$AS35</f>
        <v>0</v>
      </c>
      <c r="E92" s="410">
        <f t="shared" si="15"/>
        <v>0</v>
      </c>
      <c r="F92" s="411"/>
      <c r="G92" s="480">
        <f>Werte2!$AS35</f>
        <v>0</v>
      </c>
      <c r="H92" s="414">
        <f t="shared" ref="H92:H102" si="16">G92/C92</f>
        <v>0</v>
      </c>
      <c r="I92" s="412">
        <f>(IF($K$2=Da!$N$18,Profile!E59)+IF($K$2=Da!$N$19,Profile!G59)+IF($K$2=Da!$N$20,Profile!I59)+IF($K$2=Da!$N$21,Profile!K59)+IF($K$2=Da!$N$22,Profile!M59)+IF($K$2=Da!$N$23,Profile!O59)+IF($K$2=Da!$N$24,Profile!Q59)+IF($K$2=Da!$N$25,Profile!S59)+IF($K$2=Da!$N$26,Profile!U59)+IF($K$2=Da!$N$27,Profile!W59)+IF($K$2=Da!$N$28,Profile!Y59)+IF($K$2=Da!$N$29,Profile!AA59)+IF($K$2=Da!$N$30,Profile!AC59))</f>
        <v>0.83333333333333337</v>
      </c>
    </row>
    <row r="93" spans="1:15" ht="18" customHeight="1" x14ac:dyDescent="0.25">
      <c r="A93" s="283">
        <f>Profile!A59</f>
        <v>2</v>
      </c>
      <c r="B93" s="72" t="str">
        <f>B40</f>
        <v>Stellenwertsystem</v>
      </c>
      <c r="C93" s="73">
        <f>Profile!C14</f>
        <v>10</v>
      </c>
      <c r="D93" s="409">
        <f>Werte1!$BG35</f>
        <v>0</v>
      </c>
      <c r="E93" s="410">
        <f t="shared" si="15"/>
        <v>0</v>
      </c>
      <c r="F93" s="411"/>
      <c r="G93" s="480">
        <f>Werte2!$BG35</f>
        <v>0</v>
      </c>
      <c r="H93" s="414">
        <f t="shared" si="16"/>
        <v>0</v>
      </c>
      <c r="I93" s="412">
        <f>(IF($K$2=Da!$N$18,Profile!E60)+IF($K$2=Da!$N$19,Profile!G60)+IF($K$2=Da!$N$20,Profile!I60)+IF($K$2=Da!$N$21,Profile!K60)+IF($K$2=Da!$N$22,Profile!M60)+IF($K$2=Da!$N$23,Profile!O60)+IF($K$2=Da!$N$24,Profile!Q60)+IF($K$2=Da!$N$25,Profile!S60)+IF($K$2=Da!$N$26,Profile!U60)+IF($K$2=Da!$N$27,Profile!W60)+IF($K$2=Da!$N$28,Profile!Y60)+IF($K$2=Da!$N$29,Profile!AA60)+IF($K$2=Da!$N$30,Profile!AC60))</f>
        <v>0.85</v>
      </c>
    </row>
    <row r="94" spans="1:15" ht="18" customHeight="1" x14ac:dyDescent="0.25">
      <c r="A94" s="283">
        <f>Profile!A61</f>
        <v>4</v>
      </c>
      <c r="B94" s="395" t="str">
        <f>B45</f>
        <v>Brüche</v>
      </c>
      <c r="C94" s="399">
        <f>Profile!C61</f>
        <v>7</v>
      </c>
      <c r="D94" s="409">
        <f>Werte1!$BO35</f>
        <v>0</v>
      </c>
      <c r="E94" s="410">
        <f>D94/C94</f>
        <v>0</v>
      </c>
      <c r="F94" s="411"/>
      <c r="G94" s="480">
        <f>Werte2!$BO35</f>
        <v>0</v>
      </c>
      <c r="H94" s="414">
        <f>G94/C94</f>
        <v>0</v>
      </c>
      <c r="I94" s="412">
        <f>(IF($K$2=Da!$N$18,Profile!E61)+IF($K$2=Da!$N$19,Profile!G61)+IF($K$2=Da!$N$20,Profile!I61)+IF($K$2=Da!$N$21,Profile!K61)+IF($K$2=Da!$N$22,Profile!M61)+IF($K$2=Da!$N$23,Profile!O61)+IF($K$2=Da!$N$24,Profile!Q61)+IF($K$2=Da!$N$25,Profile!S61)+IF($K$2=Da!$N$26,Profile!U61)+IF($K$2=Da!$N$27,Profile!W61)+IF($K$2=Da!$N$28,Profile!Y61)+IF($K$2=Da!$N$29,Profile!AA61)+IF($K$2=Da!$N$30,Profile!AC61))</f>
        <v>0.7142857142857143</v>
      </c>
    </row>
    <row r="95" spans="1:15" ht="18" customHeight="1" x14ac:dyDescent="0.25">
      <c r="A95" s="283">
        <f>Profile!A60</f>
        <v>3</v>
      </c>
      <c r="B95" s="395" t="str">
        <f>B48</f>
        <v>Grundrechnen 2</v>
      </c>
      <c r="C95" s="399">
        <f>Profile!C22</f>
        <v>12</v>
      </c>
      <c r="D95" s="409">
        <f>Werte1!$CD35</f>
        <v>0</v>
      </c>
      <c r="E95" s="410">
        <f>D95/C95</f>
        <v>0</v>
      </c>
      <c r="F95" s="411"/>
      <c r="G95" s="480">
        <f>Werte2!$CD35</f>
        <v>0</v>
      </c>
      <c r="H95" s="414">
        <f>G95/C95</f>
        <v>0</v>
      </c>
      <c r="I95" s="412">
        <f>(IF($K$2=Da!$N$18,Profile!E62)+IF($K$2=Da!$N$19,Profile!G62)+IF($K$2=Da!$N$20,Profile!I62)+IF($K$2=Da!$N$21,Profile!K62)+IF($K$2=Da!$N$22,Profile!M62)+IF($K$2=Da!$N$23,Profile!O62)+IF($K$2=Da!$N$24,Profile!Q62)+IF($K$2=Da!$N$25,Profile!S62)+IF($K$2=Da!$N$26,Profile!U62)+IF($K$2=Da!$N$27,Profile!W62)+IF($K$2=Da!$N$28,Profile!Y62)+IF($K$2=Da!$N$29,Profile!AA62)+IF($K$2=Da!$N$30,Profile!AC61))</f>
        <v>0.8</v>
      </c>
    </row>
    <row r="96" spans="1:15" ht="18" customHeight="1" thickBot="1" x14ac:dyDescent="0.3">
      <c r="A96" s="283">
        <f>Profile!A63</f>
        <v>6</v>
      </c>
      <c r="B96" s="396" t="str">
        <f>B54</f>
        <v>Überschlagen</v>
      </c>
      <c r="C96" s="400">
        <f>Profile!C28</f>
        <v>7</v>
      </c>
      <c r="D96" s="421">
        <f>Werte1!$CM35</f>
        <v>0</v>
      </c>
      <c r="E96" s="422">
        <f t="shared" si="15"/>
        <v>0</v>
      </c>
      <c r="F96" s="423"/>
      <c r="G96" s="481">
        <f>Werte2!$CM35</f>
        <v>0</v>
      </c>
      <c r="H96" s="424">
        <f t="shared" si="16"/>
        <v>0</v>
      </c>
      <c r="I96" s="413">
        <f>(IF($K$2=Da!$N$18,Profile!E63)+IF($K$2=Da!$N$19,Profile!G63)+IF($K$2=Da!$N$20,Profile!I63)+IF($K$2=Da!$N$21,Profile!K63)+IF($K$2=Da!$N$22,Profile!M63)+IF($K$2=Da!$N$23,Profile!O63)+IF($K$2=Da!$N$24,Profile!Q63)+IF($K$2=Da!$N$25,Profile!S63)+IF($K$2=Da!$N$26,Profile!U63)+IF($K$2=Da!$N$27,Profile!W63)+IF($K$2=Da!$N$28,Profile!Y63)+IF($K$2=Da!$N$29,Profile!AA63)+IF($K$2=Da!$N$30,Profile!AC63))</f>
        <v>0.7142857142857143</v>
      </c>
    </row>
    <row r="97" spans="1:9" ht="18" customHeight="1" x14ac:dyDescent="0.25">
      <c r="A97" s="283">
        <f>Profile!A64</f>
        <v>7</v>
      </c>
      <c r="B97" s="397" t="str">
        <f>B57</f>
        <v>Maße</v>
      </c>
      <c r="C97" s="401">
        <f>Profile!C31</f>
        <v>12</v>
      </c>
      <c r="D97" s="416">
        <f>Werte1!$DA35</f>
        <v>0</v>
      </c>
      <c r="E97" s="417">
        <f t="shared" si="15"/>
        <v>0</v>
      </c>
      <c r="F97" s="418"/>
      <c r="G97" s="482">
        <f>Werte2!$DA35</f>
        <v>0</v>
      </c>
      <c r="H97" s="419">
        <f t="shared" si="16"/>
        <v>0</v>
      </c>
      <c r="I97" s="420">
        <f>(IF($K$2=Da!$N$18,Profile!E64)+IF($K$2=Da!$N$19,Profile!G64)+IF($K$2=Da!$N$20,Profile!I64)+IF($K$2=Da!$N$21,Profile!K64)+IF($K$2=Da!$N$22,Profile!M64)+IF($K$2=Da!$N$23,Profile!O64)+IF($K$2=Da!$N$24,Profile!Q64)+IF($K$2=Da!$N$25,Profile!S64)+IF($K$2=Da!$N$26,Profile!U64)+IF($K$2=Da!$N$27,Profile!W64)+IF($K$2=Da!$N$28,Profile!Y64)+IF($K$2=Da!$N$29,Profile!AA64)+IF($K$2=Da!$N$30,Profile!AC64))</f>
        <v>0.66666666666666663</v>
      </c>
    </row>
    <row r="98" spans="1:9" ht="18" customHeight="1" x14ac:dyDescent="0.25">
      <c r="A98" s="283">
        <f>Profile!A65</f>
        <v>8</v>
      </c>
      <c r="B98" s="72" t="str">
        <f>B62</f>
        <v>Dreisatz</v>
      </c>
      <c r="C98" s="73">
        <f>Profile!C36</f>
        <v>7</v>
      </c>
      <c r="D98" s="409">
        <f>Werte1!$DG35</f>
        <v>0</v>
      </c>
      <c r="E98" s="410">
        <f t="shared" si="15"/>
        <v>0</v>
      </c>
      <c r="F98" s="411"/>
      <c r="G98" s="563">
        <f>Werte2!$DG35</f>
        <v>0</v>
      </c>
      <c r="H98" s="414">
        <f t="shared" si="16"/>
        <v>0</v>
      </c>
      <c r="I98" s="412">
        <f>(IF($K$2=Da!$N$18,Profile!E65)+IF($K$2=Da!$N$19,Profile!G65)+IF($K$2=Da!$N$20,Profile!I65)+IF($K$2=Da!$N$21,Profile!K65)+IF($K$2=Da!$N$22,Profile!M65)+IF($K$2=Da!$N$23,Profile!O65)+IF($K$2=Da!$N$24,Profile!Q65)+IF($K$2=Da!$N$25,Profile!S65)+IF($K$2=Da!$N$26,Profile!U65)+IF($K$2=Da!$N$27,Profile!W65)+IF($K$2=Da!$N$28,Profile!Y65)+IF($K$2=Da!$N$29,Profile!AA65)+IF($K$2=Da!$N$30,Profile!AC65))</f>
        <v>0.6428571428571429</v>
      </c>
    </row>
    <row r="99" spans="1:9" ht="18" customHeight="1" x14ac:dyDescent="0.25">
      <c r="A99" s="283">
        <f>Profile!A66</f>
        <v>9</v>
      </c>
      <c r="B99" s="72" t="str">
        <f>B65</f>
        <v>Prozente</v>
      </c>
      <c r="C99" s="73">
        <f>Profile!C39</f>
        <v>7</v>
      </c>
      <c r="D99" s="409">
        <f>Werte1!$DO35</f>
        <v>0</v>
      </c>
      <c r="E99" s="410">
        <f t="shared" si="15"/>
        <v>0</v>
      </c>
      <c r="F99" s="411"/>
      <c r="G99" s="480">
        <f>Werte2!$DO35</f>
        <v>0</v>
      </c>
      <c r="H99" s="414">
        <f t="shared" si="16"/>
        <v>0</v>
      </c>
      <c r="I99" s="412">
        <f>(IF($K$2=Da!$N$18,Profile!E66)+IF($K$2=Da!$N$19,Profile!G66)+IF($K$2=Da!$N$20,Profile!I66)+IF($K$2=Da!$N$21,Profile!K66)+IF($K$2=Da!$N$22,Profile!M66)+IF($K$2=Da!$N$23,Profile!O66)+IF($K$2=Da!$N$24,Profile!Q66)+IF($K$2=Da!$N$25,Profile!S66)+IF($K$2=Da!$N$26,Profile!U66)+IF($K$2=Da!$N$27,Profile!W66)+IF($K$2=Da!$N$28,Profile!Y66)+IF($K$2=Da!$N$29,Profile!AA66)+IF($K$2=Da!$N$30,Profile!AC66))</f>
        <v>0.6428571428571429</v>
      </c>
    </row>
    <row r="100" spans="1:9" ht="18" customHeight="1" x14ac:dyDescent="0.25">
      <c r="A100" s="283">
        <f>Profile!A67</f>
        <v>10</v>
      </c>
      <c r="B100" s="72" t="str">
        <f>B69</f>
        <v>Geometrie 1 + 2</v>
      </c>
      <c r="C100" s="73">
        <f>Profile!C43</f>
        <v>8</v>
      </c>
      <c r="D100" s="409">
        <f>Werte1!$DX35</f>
        <v>0</v>
      </c>
      <c r="E100" s="410">
        <f t="shared" si="15"/>
        <v>0</v>
      </c>
      <c r="F100" s="411"/>
      <c r="G100" s="480">
        <f>Werte2!$DX35</f>
        <v>0</v>
      </c>
      <c r="H100" s="414">
        <f t="shared" si="16"/>
        <v>0</v>
      </c>
      <c r="I100" s="412">
        <f>(IF($K$2=Da!$N$18,Profile!E67)+IF($K$2=Da!$N$19,Profile!G67)+IF($K$2=Da!$N$20,Profile!I67)+IF($K$2=Da!$N$21,Profile!K67)+IF($K$2=Da!$N$22,Profile!M67)+IF($K$2=Da!$N$23,Profile!O67)+IF($K$2=Da!$N$24,Profile!Q67)+IF($K$2=Da!$N$25,Profile!S67)+IF($K$2=Da!$N$26,Profile!U67)+IF($K$2=Da!$N$27,Profile!W67)+IF($K$2=Da!$N$28,Profile!Y67)+IF($K$2=Da!$N$29,Profile!AA67)+IF($K$2=Da!$N$30,Profile!AC67))</f>
        <v>0.75</v>
      </c>
    </row>
    <row r="101" spans="1:9" ht="18" customHeight="1" x14ac:dyDescent="0.25">
      <c r="A101" s="283">
        <f>Profile!A68</f>
        <v>11</v>
      </c>
      <c r="B101" s="72" t="str">
        <f>B75</f>
        <v>räuml. Vorstellung 1 + 2</v>
      </c>
      <c r="C101" s="73">
        <f>Profile!C49</f>
        <v>10</v>
      </c>
      <c r="D101" s="409">
        <f>Werte1!$EI35</f>
        <v>0</v>
      </c>
      <c r="E101" s="410">
        <f t="shared" si="15"/>
        <v>0</v>
      </c>
      <c r="F101" s="411"/>
      <c r="G101" s="480">
        <f>Werte2!$EI35</f>
        <v>0</v>
      </c>
      <c r="H101" s="414">
        <f t="shared" si="16"/>
        <v>0</v>
      </c>
      <c r="I101" s="412">
        <f>(IF($K$2=Da!$N$18,Profile!E68)+IF($K$2=Da!$N$19,Profile!G68)+IF($K$2=Da!$N$20,Profile!I68)+IF($K$2=Da!$N$21,Profile!K68)+IF($K$2=Da!$N$22,Profile!M68)+IF($K$2=Da!$N$23,Profile!O68)+IF($K$2=Da!$N$24,Profile!Q68)+IF($K$2=Da!$N$25,Profile!S68)+IF($K$2=Da!$N$26,Profile!U68)+IF($K$2=Da!$N$27,Profile!W68)+IF($K$2=Da!$N$28,Profile!Y68)+IF($K$2=Da!$N$29,Profile!AA68)+IF($K$2=Da!$N$30,Profile!AC68))</f>
        <v>0.6</v>
      </c>
    </row>
    <row r="102" spans="1:9" ht="18" customHeight="1" thickBot="1" x14ac:dyDescent="0.3">
      <c r="A102" s="283" t="e">
        <f>Profile!#REF!</f>
        <v>#REF!</v>
      </c>
      <c r="B102" s="72" t="str">
        <f>B79</f>
        <v>Diagramme</v>
      </c>
      <c r="C102" s="74">
        <f>Profile!C53</f>
        <v>8</v>
      </c>
      <c r="D102" s="425">
        <f>Werte1!$ER35</f>
        <v>0</v>
      </c>
      <c r="E102" s="426">
        <f t="shared" si="15"/>
        <v>0</v>
      </c>
      <c r="F102" s="423"/>
      <c r="G102" s="481">
        <f>Werte2!$ER35</f>
        <v>0</v>
      </c>
      <c r="H102" s="424">
        <f t="shared" si="16"/>
        <v>0</v>
      </c>
      <c r="I102" s="413">
        <f>(IF($K$2=Da!$N$18,Profile!E69)+IF($K$2=Da!$N$19,Profile!G69)+IF($K$2=Da!$N$20,Profile!I69)+IF($K$2=Da!$N$21,Profile!K69)+IF($K$2=Da!$N$22,Profile!M69)+IF($K$2=Da!$N$23,Profile!O69)+IF($K$2=Da!$N$24,Profile!Q69)+IF($K$2=Da!$N$25,Profile!S69)+IF($K$2=Da!$N$26,Profile!U69)+IF($K$2=Da!$N$27,Profile!W69)+IF($K$2=Da!$N$28,Profile!Y69)+IF($K$2=Da!$N$29,Profile!AA69)+IF($K$2=Da!$N$30,Profile!AC69))</f>
        <v>0.75</v>
      </c>
    </row>
    <row r="103" spans="1:9" ht="18" customHeight="1" thickBot="1" x14ac:dyDescent="0.3">
      <c r="A103" s="283">
        <f>Profile!A69</f>
        <v>12</v>
      </c>
      <c r="B103" s="398" t="s">
        <v>17</v>
      </c>
      <c r="C103" s="74">
        <f>SUM(C90:C102)</f>
        <v>122</v>
      </c>
      <c r="D103" s="427">
        <f>SUM(D90:D102)</f>
        <v>0</v>
      </c>
      <c r="E103" s="428">
        <f t="shared" si="15"/>
        <v>0</v>
      </c>
      <c r="F103" s="87"/>
      <c r="G103" s="83">
        <f>SUM(G90:G102)</f>
        <v>0</v>
      </c>
      <c r="H103" s="415">
        <f>G103/C103</f>
        <v>0</v>
      </c>
      <c r="I103" s="413">
        <f>(IF($K$2=Da!$N$18,Profile!E70)+IF($K$2=Da!$N$19,Profile!G70)+IF($K$2=Da!$N$20,Profile!I70)+IF($K$2=Da!$N$21,Profile!K70)+IF($K$2=Da!$N$22,Profile!M70)+IF($K$2=Da!$N$23,Profile!O70)+IF($K$2=Da!$N$24,Profile!Q70)+IF($K$2=Da!$N$25,Profile!S70)+IF($K$2=Da!$N$26,Profile!U70)+IF($K$2=Da!$N$27,Profile!W70)+IF($K$2=Da!$N$28,Profile!Y70)+IF($K$2=Da!$N$29,Profile!AA70)+IF($K$2=Da!$N$30,Profile!AC70))</f>
        <v>0.71721311475409832</v>
      </c>
    </row>
    <row r="104" spans="1:9" ht="18" customHeight="1" thickBot="1" x14ac:dyDescent="0.3">
      <c r="A104" s="283"/>
    </row>
    <row r="105" spans="1:9" ht="18" customHeight="1" thickBot="1" x14ac:dyDescent="0.3">
      <c r="B105" s="429" t="s">
        <v>329</v>
      </c>
      <c r="C105" s="430"/>
      <c r="D105" s="430">
        <f>D90+D91+D92+D93+D95+D94+D96</f>
        <v>0</v>
      </c>
      <c r="E105" s="431">
        <f>D105/(C90+C91+C92+C93+C95+C94+C96)</f>
        <v>0</v>
      </c>
      <c r="G105" s="483">
        <f>G90+G91+G92+G93+G94+G95+G96</f>
        <v>0</v>
      </c>
      <c r="H105" s="484">
        <f>G105/71</f>
        <v>0</v>
      </c>
    </row>
    <row r="106" spans="1:9" ht="18" customHeight="1" x14ac:dyDescent="0.25"/>
    <row r="107" spans="1:9" ht="18" customHeight="1" x14ac:dyDescent="0.25"/>
    <row r="108" spans="1:9" ht="18" customHeight="1" x14ac:dyDescent="0.25"/>
    <row r="109" spans="1:9" ht="18" customHeight="1" x14ac:dyDescent="0.25"/>
    <row r="110" spans="1:9" ht="18" customHeight="1" x14ac:dyDescent="0.25"/>
    <row r="111" spans="1:9" ht="18" customHeight="1" x14ac:dyDescent="0.25"/>
    <row r="112" spans="1:9" ht="18" customHeight="1" x14ac:dyDescent="0.25"/>
  </sheetData>
  <sheetProtection algorithmName="SHA-512" hashValue="2nq0pBmiv+CUpduI1NJ4u0XHUxT0i5hkFoyi5JICtgaJLj0z8Gm5JGtby/cXNu0lBozBCnYWO/iv4nd9+vsx9A==" saltValue="dnBiOK1dBKzg81DU1hnehg==" spinCount="100000" sheet="1" objects="1" scenarios="1" selectLockedCells="1" selectUnlockedCells="1"/>
  <mergeCells count="16">
    <mergeCell ref="O26:O28"/>
    <mergeCell ref="D87:E87"/>
    <mergeCell ref="G87:H87"/>
    <mergeCell ref="D88:E88"/>
    <mergeCell ref="G88:H88"/>
    <mergeCell ref="I88:I89"/>
    <mergeCell ref="C1:G1"/>
    <mergeCell ref="C2:G2"/>
    <mergeCell ref="M26:M28"/>
    <mergeCell ref="C27:C28"/>
    <mergeCell ref="D27:E27"/>
    <mergeCell ref="G27:H27"/>
    <mergeCell ref="D28:E28"/>
    <mergeCell ref="G28:H28"/>
    <mergeCell ref="D26:E26"/>
    <mergeCell ref="G26:H26"/>
  </mergeCells>
  <phoneticPr fontId="2" type="noConversion"/>
  <conditionalFormatting sqref="T23:T26 R23:R26">
    <cfRule type="cellIs" dxfId="15" priority="3" stopIfTrue="1" operator="lessThan">
      <formula>$U23</formula>
    </cfRule>
    <cfRule type="cellIs" dxfId="14" priority="4" stopIfTrue="1" operator="greaterThanOrEqual">
      <formula>$U23</formula>
    </cfRule>
  </conditionalFormatting>
  <conditionalFormatting sqref="E63:E64 E41:E44 E46:E47 E58:E61 E76:E78 E55:E56 E37:E39 E80:E84 E70:E74 E30:E35 E49:E53 E66:E68">
    <cfRule type="cellIs" dxfId="13" priority="7" stopIfTrue="1" operator="greaterThanOrEqual">
      <formula>I30</formula>
    </cfRule>
    <cfRule type="cellIs" dxfId="12" priority="8" stopIfTrue="1" operator="lessThan">
      <formula>I30</formula>
    </cfRule>
  </conditionalFormatting>
  <conditionalFormatting sqref="H46:H47 H55:H56 H58:H61 H63:H64 H37:H39 H41:H44 H70:H74 H76:H78 H80:H84 H49:H53 H66:H68 H30:H35">
    <cfRule type="expression" dxfId="11" priority="9" stopIfTrue="1">
      <formula>$L$29="T"</formula>
    </cfRule>
    <cfRule type="cellIs" dxfId="10" priority="10" stopIfTrue="1" operator="lessThan">
      <formula>I30</formula>
    </cfRule>
    <cfRule type="cellIs" dxfId="9" priority="11" stopIfTrue="1" operator="greaterThanOrEqual">
      <formula>I30</formula>
    </cfRule>
  </conditionalFormatting>
  <conditionalFormatting sqref="J84">
    <cfRule type="expression" dxfId="8" priority="13" stopIfTrue="1">
      <formula>N84="FB"</formula>
    </cfRule>
    <cfRule type="expression" dxfId="7" priority="14" stopIfTrue="1">
      <formula>N84=""</formula>
    </cfRule>
  </conditionalFormatting>
  <conditionalFormatting sqref="E105 E90:F103 H90:H103 H105">
    <cfRule type="cellIs" dxfId="6" priority="5" stopIfTrue="1" operator="lessThan">
      <formula>$I90</formula>
    </cfRule>
    <cfRule type="cellIs" dxfId="5" priority="6" stopIfTrue="1" operator="greaterThanOrEqual">
      <formula>$I90</formula>
    </cfRule>
  </conditionalFormatting>
  <conditionalFormatting sqref="J37:K39 J41:K44 J46:K47 J55:K56 J58:K61 J70:K74 J80:K83 J76:K78 J63:K64 J49:K53 J66:K68 J30:K35">
    <cfRule type="expression" dxfId="4" priority="15" stopIfTrue="1">
      <formula>N30="FB"</formula>
    </cfRule>
    <cfRule type="expression" dxfId="3" priority="16" stopIfTrue="1">
      <formula>N30=""</formula>
    </cfRule>
  </conditionalFormatting>
  <conditionalFormatting sqref="G81:G84">
    <cfRule type="expression" dxfId="2" priority="12" stopIfTrue="1">
      <formula>$L$29="T"</formula>
    </cfRule>
  </conditionalFormatting>
  <conditionalFormatting sqref="G80">
    <cfRule type="expression" dxfId="1" priority="2">
      <formula>$L$29="T"</formula>
    </cfRule>
  </conditionalFormatting>
  <conditionalFormatting sqref="G30:G35 G37:G39 G41:G44 G46:G47 G49:G53 G55:G56 G58:G61 G63:G64 G66:G68 G70:G74 G76:G78">
    <cfRule type="expression" dxfId="0" priority="1">
      <formula>$L$29="T"</formula>
    </cfRule>
  </conditionalFormatting>
  <pageMargins left="0.78740157480314965" right="0.59055118110236227" top="0.9055118110236221" bottom="0.62992125984251968" header="0.51181102362204722" footer="0.51181102362204722"/>
  <pageSetup paperSize="9" scale="36" orientation="portrait" r:id="rId1"/>
  <headerFooter alignWithMargins="0">
    <oddHeader>&amp;L&amp;"Gill Sans MT,Fett"&amp;16RTMB Version 3&amp;C&amp;"Arial,Fett"&amp;16Rechentest Mathematische Basiskompetenzen&amp;R&amp;G</oddHeader>
  </headerFooter>
  <colBreaks count="1" manualBreakCount="1">
    <brk id="11" max="84" man="1"/>
  </colBreaks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indexed="11"/>
  </sheetPr>
  <dimension ref="B1:W33"/>
  <sheetViews>
    <sheetView view="pageBreakPreview" zoomScale="80" zoomScaleNormal="100" zoomScaleSheetLayoutView="80" workbookViewId="0">
      <selection sqref="A1:XFD1048576"/>
    </sheetView>
  </sheetViews>
  <sheetFormatPr baseColWidth="10" defaultRowHeight="13.2" x14ac:dyDescent="0.25"/>
  <cols>
    <col min="1" max="1" width="0.88671875" customWidth="1"/>
    <col min="2" max="2" width="3" customWidth="1"/>
    <col min="3" max="3" width="4.88671875" customWidth="1"/>
    <col min="4" max="4" width="8" customWidth="1"/>
    <col min="5" max="5" width="3" customWidth="1"/>
    <col min="6" max="6" width="4.33203125" customWidth="1"/>
    <col min="7" max="7" width="7.5546875" customWidth="1"/>
    <col min="8" max="8" width="3" customWidth="1"/>
    <col min="9" max="9" width="5.109375" customWidth="1"/>
    <col min="10" max="10" width="13.5546875" customWidth="1"/>
    <col min="11" max="11" width="3.6640625" customWidth="1"/>
    <col min="12" max="12" width="4.6640625" customWidth="1"/>
    <col min="13" max="13" width="10" customWidth="1"/>
    <col min="14" max="14" width="3.6640625" customWidth="1"/>
    <col min="15" max="15" width="5.109375" customWidth="1"/>
    <col min="16" max="16" width="12" customWidth="1"/>
    <col min="17" max="17" width="3.6640625" customWidth="1"/>
    <col min="18" max="18" width="5.33203125" customWidth="1"/>
    <col min="19" max="19" width="10.33203125" customWidth="1"/>
    <col min="20" max="20" width="3.109375" customWidth="1"/>
    <col min="21" max="21" width="5.109375" customWidth="1"/>
    <col min="22" max="22" width="11.33203125" style="68" customWidth="1"/>
    <col min="23" max="23" width="2.44140625" customWidth="1"/>
  </cols>
  <sheetData>
    <row r="1" spans="2:23" ht="3.75" customHeight="1" x14ac:dyDescent="0.25"/>
    <row r="2" spans="2:23" ht="13.95" customHeight="1" thickBot="1" x14ac:dyDescent="0.3">
      <c r="B2" s="212"/>
      <c r="C2" s="212"/>
      <c r="D2" s="212"/>
      <c r="E2" s="212"/>
      <c r="F2" s="212"/>
      <c r="G2" s="212"/>
      <c r="H2" s="212"/>
      <c r="I2" s="212"/>
      <c r="J2" s="212"/>
      <c r="K2" s="212"/>
      <c r="L2" s="212"/>
      <c r="M2" s="212"/>
      <c r="N2" s="212"/>
      <c r="O2" s="212"/>
      <c r="P2" s="212"/>
      <c r="Q2" s="212"/>
      <c r="R2" s="212"/>
      <c r="S2" s="212"/>
      <c r="T2" s="212"/>
      <c r="U2" s="212"/>
      <c r="V2" s="213"/>
      <c r="W2" s="212"/>
    </row>
    <row r="3" spans="2:23" s="16" customFormat="1" ht="18" thickBot="1" x14ac:dyDescent="0.35">
      <c r="B3" s="214"/>
      <c r="C3" s="680" t="s">
        <v>447</v>
      </c>
      <c r="D3" s="681"/>
      <c r="E3" s="215"/>
      <c r="F3" s="680" t="s">
        <v>7</v>
      </c>
      <c r="G3" s="681"/>
      <c r="H3" s="215"/>
      <c r="I3" s="680" t="s">
        <v>450</v>
      </c>
      <c r="J3" s="681"/>
      <c r="K3" s="215"/>
      <c r="L3" s="682" t="s">
        <v>451</v>
      </c>
      <c r="M3" s="683"/>
      <c r="N3" s="215"/>
      <c r="O3" s="680" t="s">
        <v>8</v>
      </c>
      <c r="P3" s="681"/>
      <c r="Q3" s="215"/>
      <c r="R3" s="682" t="s">
        <v>146</v>
      </c>
      <c r="S3" s="683"/>
      <c r="T3" s="215"/>
      <c r="U3" s="680" t="s">
        <v>147</v>
      </c>
      <c r="V3" s="681"/>
      <c r="W3" s="214"/>
    </row>
    <row r="4" spans="2:23" s="106" customFormat="1" ht="15" x14ac:dyDescent="0.25">
      <c r="B4" s="216"/>
      <c r="C4" s="524" t="s">
        <v>151</v>
      </c>
      <c r="D4" s="218">
        <v>9</v>
      </c>
      <c r="E4" s="216"/>
      <c r="F4" s="524" t="s">
        <v>335</v>
      </c>
      <c r="G4" s="218">
        <v>21</v>
      </c>
      <c r="H4" s="216"/>
      <c r="I4" s="524" t="s">
        <v>349</v>
      </c>
      <c r="J4" s="218">
        <v>14</v>
      </c>
      <c r="K4" s="216"/>
      <c r="L4" s="524" t="s">
        <v>162</v>
      </c>
      <c r="M4" s="219">
        <v>200</v>
      </c>
      <c r="N4" s="216"/>
      <c r="O4" s="524" t="s">
        <v>169</v>
      </c>
      <c r="P4" s="219" t="s">
        <v>452</v>
      </c>
      <c r="Q4" s="216"/>
      <c r="R4" s="524" t="s">
        <v>174</v>
      </c>
      <c r="S4" s="218">
        <v>25</v>
      </c>
      <c r="T4" s="216"/>
      <c r="U4" s="217" t="s">
        <v>201</v>
      </c>
      <c r="V4" s="219">
        <v>900</v>
      </c>
      <c r="W4" s="216"/>
    </row>
    <row r="5" spans="2:23" s="106" customFormat="1" ht="15" x14ac:dyDescent="0.25">
      <c r="B5" s="216"/>
      <c r="C5" s="525" t="s">
        <v>432</v>
      </c>
      <c r="D5" s="211">
        <v>31</v>
      </c>
      <c r="E5" s="216"/>
      <c r="F5" s="525" t="s">
        <v>432</v>
      </c>
      <c r="G5" s="211">
        <v>32</v>
      </c>
      <c r="H5" s="216"/>
      <c r="I5" s="525" t="s">
        <v>432</v>
      </c>
      <c r="J5" s="211">
        <v>34</v>
      </c>
      <c r="K5" s="216"/>
      <c r="L5" s="525" t="s">
        <v>432</v>
      </c>
      <c r="M5" s="221">
        <v>699</v>
      </c>
      <c r="N5" s="216"/>
      <c r="O5" s="525" t="s">
        <v>432</v>
      </c>
      <c r="P5" s="222" t="s">
        <v>362</v>
      </c>
      <c r="Q5" s="216"/>
      <c r="R5" s="525" t="s">
        <v>432</v>
      </c>
      <c r="S5" s="211">
        <v>1000</v>
      </c>
      <c r="T5" s="216"/>
      <c r="U5" s="220" t="s">
        <v>432</v>
      </c>
      <c r="V5" s="221">
        <v>200</v>
      </c>
      <c r="W5" s="216"/>
    </row>
    <row r="6" spans="2:23" s="106" customFormat="1" ht="15" x14ac:dyDescent="0.25">
      <c r="B6" s="216"/>
      <c r="C6" s="525" t="s">
        <v>429</v>
      </c>
      <c r="D6" s="211">
        <v>102</v>
      </c>
      <c r="E6" s="216"/>
      <c r="F6" s="525" t="s">
        <v>429</v>
      </c>
      <c r="G6" s="211">
        <v>63</v>
      </c>
      <c r="H6" s="216"/>
      <c r="I6" s="525" t="s">
        <v>429</v>
      </c>
      <c r="J6" s="211">
        <v>160</v>
      </c>
      <c r="K6" s="216"/>
      <c r="L6" s="525" t="s">
        <v>429</v>
      </c>
      <c r="M6" s="522">
        <v>29999</v>
      </c>
      <c r="N6" s="216"/>
      <c r="O6" s="525" t="s">
        <v>171</v>
      </c>
      <c r="P6" s="222" t="s">
        <v>453</v>
      </c>
      <c r="Q6" s="216"/>
      <c r="R6" s="525" t="s">
        <v>429</v>
      </c>
      <c r="S6" s="211">
        <v>0.1</v>
      </c>
      <c r="T6" s="216"/>
      <c r="U6" s="220" t="s">
        <v>429</v>
      </c>
      <c r="V6" s="522">
        <v>12000</v>
      </c>
      <c r="W6" s="216"/>
    </row>
    <row r="7" spans="2:23" s="106" customFormat="1" ht="15" x14ac:dyDescent="0.25">
      <c r="B7" s="216"/>
      <c r="C7" s="525" t="s">
        <v>154</v>
      </c>
      <c r="D7" s="211">
        <v>5</v>
      </c>
      <c r="E7" s="216"/>
      <c r="F7" s="525" t="s">
        <v>448</v>
      </c>
      <c r="G7" s="211">
        <v>45</v>
      </c>
      <c r="H7" s="216"/>
      <c r="I7" s="525" t="s">
        <v>448</v>
      </c>
      <c r="J7" s="211">
        <v>274</v>
      </c>
      <c r="K7" s="216"/>
      <c r="L7" s="525" t="s">
        <v>448</v>
      </c>
      <c r="M7" s="528">
        <v>22</v>
      </c>
      <c r="N7" s="216"/>
      <c r="O7" s="525" t="s">
        <v>432</v>
      </c>
      <c r="P7" s="221" t="s">
        <v>12</v>
      </c>
      <c r="Q7" s="216"/>
      <c r="R7" s="525" t="s">
        <v>365</v>
      </c>
      <c r="S7" s="211">
        <v>6</v>
      </c>
      <c r="T7" s="216"/>
      <c r="U7" s="220" t="s">
        <v>448</v>
      </c>
      <c r="V7" s="221" t="s">
        <v>38</v>
      </c>
      <c r="W7" s="216"/>
    </row>
    <row r="8" spans="2:23" s="106" customFormat="1" ht="15" x14ac:dyDescent="0.25">
      <c r="B8" s="216"/>
      <c r="C8" s="525" t="s">
        <v>432</v>
      </c>
      <c r="D8" s="211">
        <v>17</v>
      </c>
      <c r="E8" s="216"/>
      <c r="F8" s="525" t="s">
        <v>449</v>
      </c>
      <c r="G8" s="211">
        <v>42</v>
      </c>
      <c r="H8" s="216"/>
      <c r="I8" s="525" t="s">
        <v>449</v>
      </c>
      <c r="J8" s="211">
        <v>3216</v>
      </c>
      <c r="K8" s="216"/>
      <c r="L8" s="525">
        <v>14</v>
      </c>
      <c r="M8" s="221">
        <v>-16</v>
      </c>
      <c r="N8" s="216"/>
      <c r="O8" s="525" t="s">
        <v>429</v>
      </c>
      <c r="P8" s="221" t="s">
        <v>454</v>
      </c>
      <c r="Q8" s="216"/>
      <c r="R8" s="525" t="s">
        <v>432</v>
      </c>
      <c r="S8" s="211">
        <v>10</v>
      </c>
      <c r="T8" s="216"/>
      <c r="U8" s="220" t="s">
        <v>204</v>
      </c>
      <c r="V8" s="221">
        <v>8</v>
      </c>
      <c r="W8" s="216"/>
    </row>
    <row r="9" spans="2:23" s="106" customFormat="1" ht="15" x14ac:dyDescent="0.25">
      <c r="B9" s="216"/>
      <c r="C9" s="525" t="s">
        <v>429</v>
      </c>
      <c r="D9" s="211">
        <v>198</v>
      </c>
      <c r="E9" s="216"/>
      <c r="F9" s="525" t="s">
        <v>433</v>
      </c>
      <c r="G9" s="211">
        <v>90</v>
      </c>
      <c r="H9" s="216"/>
      <c r="I9" s="525" t="s">
        <v>433</v>
      </c>
      <c r="J9" s="223">
        <v>50408</v>
      </c>
      <c r="K9" s="216"/>
      <c r="L9" s="525" t="s">
        <v>165</v>
      </c>
      <c r="M9" s="221">
        <v>0.6</v>
      </c>
      <c r="N9" s="216"/>
      <c r="O9" s="525" t="s">
        <v>448</v>
      </c>
      <c r="P9" s="221" t="s">
        <v>420</v>
      </c>
      <c r="Q9" s="216"/>
      <c r="R9" s="525" t="s">
        <v>94</v>
      </c>
      <c r="S9" s="211">
        <v>2345.6</v>
      </c>
      <c r="T9" s="216"/>
      <c r="U9" s="220" t="s">
        <v>432</v>
      </c>
      <c r="V9" s="221">
        <v>5</v>
      </c>
      <c r="W9" s="216"/>
    </row>
    <row r="10" spans="2:23" s="106" customFormat="1" ht="15" x14ac:dyDescent="0.25">
      <c r="B10" s="216"/>
      <c r="C10" s="525">
        <v>3</v>
      </c>
      <c r="D10" s="211">
        <v>15</v>
      </c>
      <c r="E10" s="216"/>
      <c r="F10" s="525" t="s">
        <v>434</v>
      </c>
      <c r="G10" s="211">
        <v>91</v>
      </c>
      <c r="H10" s="216"/>
      <c r="I10" s="525" t="s">
        <v>434</v>
      </c>
      <c r="J10" s="223">
        <v>620000</v>
      </c>
      <c r="K10" s="216"/>
      <c r="L10" s="525"/>
      <c r="M10" s="221">
        <v>1.7</v>
      </c>
      <c r="N10" s="216"/>
      <c r="O10" s="525" t="s">
        <v>449</v>
      </c>
      <c r="P10" s="221" t="s">
        <v>455</v>
      </c>
      <c r="Q10" s="216"/>
      <c r="R10" s="525" t="s">
        <v>432</v>
      </c>
      <c r="S10" s="211">
        <v>2.3460000000000001</v>
      </c>
      <c r="T10" s="216"/>
      <c r="U10" s="220" t="s">
        <v>429</v>
      </c>
      <c r="V10" s="221">
        <v>12.79</v>
      </c>
      <c r="W10" s="216"/>
    </row>
    <row r="11" spans="2:23" s="106" customFormat="1" ht="15" x14ac:dyDescent="0.25">
      <c r="B11" s="216"/>
      <c r="C11" s="525">
        <v>4</v>
      </c>
      <c r="D11" s="211">
        <v>5</v>
      </c>
      <c r="E11" s="216"/>
      <c r="F11" s="525" t="s">
        <v>435</v>
      </c>
      <c r="G11" s="211">
        <v>225</v>
      </c>
      <c r="H11" s="216"/>
      <c r="I11" s="525" t="s">
        <v>435</v>
      </c>
      <c r="J11" s="223">
        <v>12734000</v>
      </c>
      <c r="K11" s="216"/>
      <c r="L11" s="525" t="s">
        <v>166</v>
      </c>
      <c r="M11" s="548" t="s">
        <v>489</v>
      </c>
      <c r="N11" s="216"/>
      <c r="O11" s="525"/>
      <c r="P11" s="221"/>
      <c r="Q11" s="216"/>
      <c r="R11" s="525" t="s">
        <v>429</v>
      </c>
      <c r="S11" s="211">
        <v>5.8000000000000003E-2</v>
      </c>
      <c r="T11" s="216"/>
      <c r="U11" s="220" t="s">
        <v>448</v>
      </c>
      <c r="V11" s="221">
        <v>199.52</v>
      </c>
      <c r="W11" s="216"/>
    </row>
    <row r="12" spans="2:23" s="106" customFormat="1" ht="15" x14ac:dyDescent="0.25">
      <c r="B12" s="216"/>
      <c r="C12" s="525" t="s">
        <v>331</v>
      </c>
      <c r="D12" s="211">
        <v>14</v>
      </c>
      <c r="E12" s="216"/>
      <c r="F12" s="525" t="s">
        <v>431</v>
      </c>
      <c r="G12" s="211">
        <v>112</v>
      </c>
      <c r="H12" s="216"/>
      <c r="I12" s="525" t="s">
        <v>159</v>
      </c>
      <c r="J12" s="211">
        <v>200.005</v>
      </c>
      <c r="K12" s="216"/>
      <c r="L12" s="525" t="s">
        <v>432</v>
      </c>
      <c r="M12" s="548" t="s">
        <v>490</v>
      </c>
      <c r="N12" s="216"/>
      <c r="O12" s="525"/>
      <c r="P12" s="221"/>
      <c r="Q12" s="216"/>
      <c r="R12" s="525" t="s">
        <v>178</v>
      </c>
      <c r="S12" s="211">
        <v>-15</v>
      </c>
      <c r="T12" s="216"/>
      <c r="U12" s="220"/>
      <c r="V12" s="221"/>
      <c r="W12" s="216"/>
    </row>
    <row r="13" spans="2:23" s="106" customFormat="1" ht="15" x14ac:dyDescent="0.25">
      <c r="B13" s="216"/>
      <c r="C13" s="525" t="s">
        <v>432</v>
      </c>
      <c r="D13" s="211">
        <v>4</v>
      </c>
      <c r="E13" s="216"/>
      <c r="F13" s="525" t="s">
        <v>436</v>
      </c>
      <c r="G13" s="211">
        <v>171</v>
      </c>
      <c r="H13" s="216"/>
      <c r="I13" s="525" t="s">
        <v>432</v>
      </c>
      <c r="J13" s="211">
        <v>4.09</v>
      </c>
      <c r="K13" s="216"/>
      <c r="L13" s="525" t="s">
        <v>167</v>
      </c>
      <c r="M13" s="221">
        <v>0.8</v>
      </c>
      <c r="N13" s="216"/>
      <c r="O13" s="525"/>
      <c r="P13" s="221"/>
      <c r="Q13" s="216"/>
      <c r="R13" s="525" t="s">
        <v>432</v>
      </c>
      <c r="S13" s="211">
        <v>1</v>
      </c>
      <c r="T13" s="216"/>
      <c r="U13" s="220"/>
      <c r="V13" s="221"/>
      <c r="W13" s="216"/>
    </row>
    <row r="14" spans="2:23" s="106" customFormat="1" ht="15" x14ac:dyDescent="0.25">
      <c r="B14" s="216"/>
      <c r="C14" s="525" t="s">
        <v>333</v>
      </c>
      <c r="D14" s="211">
        <v>207</v>
      </c>
      <c r="E14" s="216"/>
      <c r="F14" s="525"/>
      <c r="G14" s="211"/>
      <c r="H14" s="216"/>
      <c r="I14" s="525" t="s">
        <v>429</v>
      </c>
      <c r="J14" s="211">
        <v>15.63</v>
      </c>
      <c r="K14" s="216"/>
      <c r="L14" s="525" t="s">
        <v>432</v>
      </c>
      <c r="M14" s="221">
        <v>2.4</v>
      </c>
      <c r="N14" s="216"/>
      <c r="O14" s="525"/>
      <c r="P14" s="211"/>
      <c r="Q14" s="216"/>
      <c r="R14" s="525" t="s">
        <v>429</v>
      </c>
      <c r="S14" s="211">
        <v>-8</v>
      </c>
      <c r="T14" s="216"/>
      <c r="U14" s="220"/>
      <c r="V14" s="221"/>
      <c r="W14" s="216"/>
    </row>
    <row r="15" spans="2:23" s="106" customFormat="1" ht="15" x14ac:dyDescent="0.25">
      <c r="B15" s="216"/>
      <c r="C15" s="526" t="s">
        <v>432</v>
      </c>
      <c r="D15" s="518">
        <v>700</v>
      </c>
      <c r="E15" s="216"/>
      <c r="F15" s="526"/>
      <c r="G15" s="518"/>
      <c r="H15" s="216"/>
      <c r="I15" s="526" t="s">
        <v>390</v>
      </c>
      <c r="J15" s="520">
        <v>7930</v>
      </c>
      <c r="K15" s="216"/>
      <c r="L15" s="525" t="s">
        <v>429</v>
      </c>
      <c r="M15" s="221">
        <v>8.73</v>
      </c>
      <c r="N15" s="216"/>
      <c r="O15" s="526"/>
      <c r="P15" s="518"/>
      <c r="Q15" s="216"/>
      <c r="R15" s="525" t="s">
        <v>448</v>
      </c>
      <c r="S15" s="211">
        <v>4</v>
      </c>
      <c r="T15" s="216"/>
      <c r="U15" s="220"/>
      <c r="V15" s="221"/>
      <c r="W15" s="216"/>
    </row>
    <row r="16" spans="2:23" s="106" customFormat="1" ht="15" x14ac:dyDescent="0.25">
      <c r="B16" s="216"/>
      <c r="C16" s="526">
        <v>7</v>
      </c>
      <c r="D16" s="518">
        <v>8648</v>
      </c>
      <c r="E16" s="216"/>
      <c r="F16" s="526"/>
      <c r="G16" s="518"/>
      <c r="H16" s="216"/>
      <c r="I16" s="526" t="s">
        <v>432</v>
      </c>
      <c r="J16" s="520">
        <v>3002000</v>
      </c>
      <c r="K16" s="216"/>
      <c r="L16" s="525" t="s">
        <v>448</v>
      </c>
      <c r="M16" s="221">
        <v>6</v>
      </c>
      <c r="N16" s="216"/>
      <c r="O16" s="526"/>
      <c r="P16" s="518"/>
      <c r="Q16" s="216"/>
      <c r="R16" s="525" t="s">
        <v>182</v>
      </c>
      <c r="S16" s="211">
        <v>3</v>
      </c>
      <c r="T16" s="216"/>
      <c r="U16" s="220"/>
      <c r="V16" s="221"/>
      <c r="W16" s="216"/>
    </row>
    <row r="17" spans="2:23" s="106" customFormat="1" ht="15" x14ac:dyDescent="0.25">
      <c r="B17" s="216"/>
      <c r="C17" s="526">
        <v>8</v>
      </c>
      <c r="D17" s="518">
        <v>5816</v>
      </c>
      <c r="E17" s="216"/>
      <c r="F17" s="526"/>
      <c r="G17" s="518"/>
      <c r="H17" s="216"/>
      <c r="I17" s="526" t="s">
        <v>429</v>
      </c>
      <c r="J17" s="520">
        <v>4380400</v>
      </c>
      <c r="K17" s="216"/>
      <c r="L17" s="526"/>
      <c r="M17" s="519"/>
      <c r="N17" s="216"/>
      <c r="O17" s="526"/>
      <c r="P17" s="518"/>
      <c r="Q17" s="216"/>
      <c r="R17" s="525" t="s">
        <v>432</v>
      </c>
      <c r="S17" s="211">
        <v>4</v>
      </c>
      <c r="T17" s="216"/>
      <c r="U17" s="220"/>
      <c r="V17" s="221"/>
      <c r="W17" s="216"/>
    </row>
    <row r="18" spans="2:23" s="106" customFormat="1" ht="15.6" thickBot="1" x14ac:dyDescent="0.3">
      <c r="B18" s="216"/>
      <c r="C18" s="523"/>
      <c r="D18" s="523"/>
      <c r="E18" s="216"/>
      <c r="F18" s="527"/>
      <c r="G18" s="225"/>
      <c r="H18" s="216"/>
      <c r="I18" s="527" t="s">
        <v>448</v>
      </c>
      <c r="J18" s="521">
        <v>1200000</v>
      </c>
      <c r="K18" s="216"/>
      <c r="L18" s="527"/>
      <c r="M18" s="226"/>
      <c r="N18" s="216"/>
      <c r="O18" s="527"/>
      <c r="P18" s="225"/>
      <c r="Q18" s="216"/>
      <c r="R18" s="527"/>
      <c r="S18" s="225"/>
      <c r="T18" s="216"/>
      <c r="U18" s="224"/>
      <c r="V18" s="226"/>
      <c r="W18" s="216"/>
    </row>
    <row r="19" spans="2:23" ht="8.25" customHeight="1" thickBot="1" x14ac:dyDescent="0.3">
      <c r="B19" s="212"/>
      <c r="C19" s="212"/>
      <c r="D19" s="212"/>
      <c r="E19" s="212"/>
      <c r="F19" s="212"/>
      <c r="G19" s="212"/>
      <c r="H19" s="212"/>
      <c r="I19" s="212"/>
      <c r="J19" s="212"/>
      <c r="K19" s="212"/>
      <c r="L19" s="212"/>
      <c r="M19" s="212"/>
      <c r="N19" s="212"/>
      <c r="O19" s="212"/>
      <c r="P19" s="212"/>
      <c r="Q19" s="212"/>
      <c r="R19" s="212"/>
      <c r="S19" s="212"/>
      <c r="T19" s="212"/>
      <c r="U19" s="212"/>
      <c r="V19" s="213"/>
      <c r="W19" s="212"/>
    </row>
    <row r="20" spans="2:23" s="16" customFormat="1" ht="18" thickBot="1" x14ac:dyDescent="0.35">
      <c r="B20" s="214"/>
      <c r="C20" s="680" t="s">
        <v>0</v>
      </c>
      <c r="D20" s="681"/>
      <c r="E20" s="215"/>
      <c r="F20" s="680" t="s">
        <v>33</v>
      </c>
      <c r="G20" s="681"/>
      <c r="H20" s="215"/>
      <c r="I20" s="680" t="s">
        <v>148</v>
      </c>
      <c r="J20" s="681"/>
      <c r="K20" s="215"/>
      <c r="L20" s="680" t="s">
        <v>464</v>
      </c>
      <c r="M20" s="681"/>
      <c r="N20" s="215"/>
      <c r="O20" s="680" t="s">
        <v>149</v>
      </c>
      <c r="P20" s="681"/>
      <c r="Q20" s="215"/>
      <c r="R20" s="680" t="s">
        <v>10</v>
      </c>
      <c r="S20" s="681"/>
      <c r="T20" s="215"/>
      <c r="U20" s="684"/>
      <c r="V20" s="684"/>
      <c r="W20" s="214"/>
    </row>
    <row r="21" spans="2:23" s="106" customFormat="1" ht="15" x14ac:dyDescent="0.25">
      <c r="B21" s="216"/>
      <c r="C21" s="534" t="s">
        <v>207</v>
      </c>
      <c r="D21" s="535">
        <v>90</v>
      </c>
      <c r="E21" s="216"/>
      <c r="F21" s="524" t="s">
        <v>216</v>
      </c>
      <c r="G21" s="218">
        <v>2.5</v>
      </c>
      <c r="H21" s="216"/>
      <c r="I21" s="524" t="s">
        <v>221</v>
      </c>
      <c r="J21" s="529">
        <v>0.5</v>
      </c>
      <c r="K21" s="216"/>
      <c r="L21" s="524" t="s">
        <v>225</v>
      </c>
      <c r="M21" s="219" t="s">
        <v>456</v>
      </c>
      <c r="N21" s="216"/>
      <c r="O21" s="524" t="s">
        <v>99</v>
      </c>
      <c r="P21" s="219" t="s">
        <v>465</v>
      </c>
      <c r="Q21" s="216"/>
      <c r="R21" s="524" t="s">
        <v>473</v>
      </c>
      <c r="S21" s="219" t="s">
        <v>52</v>
      </c>
      <c r="T21" s="216"/>
      <c r="U21" s="533"/>
      <c r="V21" s="533"/>
      <c r="W21" s="216"/>
    </row>
    <row r="22" spans="2:23" s="106" customFormat="1" ht="15" x14ac:dyDescent="0.25">
      <c r="B22" s="216"/>
      <c r="C22" s="525" t="s">
        <v>432</v>
      </c>
      <c r="D22" s="211">
        <v>180</v>
      </c>
      <c r="E22" s="216"/>
      <c r="F22" s="525" t="s">
        <v>432</v>
      </c>
      <c r="G22" s="211"/>
      <c r="H22" s="216"/>
      <c r="I22" s="525" t="s">
        <v>432</v>
      </c>
      <c r="J22" s="530">
        <v>0.2</v>
      </c>
      <c r="K22" s="216"/>
      <c r="L22" s="525" t="s">
        <v>432</v>
      </c>
      <c r="M22" s="221" t="s">
        <v>457</v>
      </c>
      <c r="N22" s="216"/>
      <c r="O22" s="525" t="s">
        <v>429</v>
      </c>
      <c r="P22" s="221" t="s">
        <v>466</v>
      </c>
      <c r="Q22" s="216"/>
      <c r="R22" s="525" t="s">
        <v>432</v>
      </c>
      <c r="S22" s="221">
        <v>4</v>
      </c>
      <c r="T22" s="216"/>
      <c r="U22" s="533"/>
      <c r="V22" s="533"/>
      <c r="W22" s="216"/>
    </row>
    <row r="23" spans="2:23" s="106" customFormat="1" ht="15" x14ac:dyDescent="0.25">
      <c r="B23" s="216"/>
      <c r="C23" s="525" t="s">
        <v>429</v>
      </c>
      <c r="D23" s="211">
        <v>60</v>
      </c>
      <c r="E23" s="216"/>
      <c r="F23" s="525" t="s">
        <v>429</v>
      </c>
      <c r="G23" s="211">
        <v>1.4</v>
      </c>
      <c r="H23" s="216"/>
      <c r="I23" s="525" t="s">
        <v>429</v>
      </c>
      <c r="J23" s="530">
        <v>0.36</v>
      </c>
      <c r="K23" s="216"/>
      <c r="L23" s="525" t="s">
        <v>429</v>
      </c>
      <c r="M23" s="221" t="s">
        <v>458</v>
      </c>
      <c r="N23" s="216"/>
      <c r="O23" s="525" t="s">
        <v>448</v>
      </c>
      <c r="P23" s="221" t="s">
        <v>467</v>
      </c>
      <c r="Q23" s="216"/>
      <c r="R23" s="525" t="s">
        <v>429</v>
      </c>
      <c r="S23" s="532">
        <v>0.34027777777777773</v>
      </c>
      <c r="T23" s="216"/>
      <c r="U23" s="533"/>
      <c r="V23" s="533"/>
      <c r="W23" s="216"/>
    </row>
    <row r="24" spans="2:23" s="106" customFormat="1" ht="15" x14ac:dyDescent="0.25">
      <c r="B24" s="216"/>
      <c r="C24" s="525" t="s">
        <v>448</v>
      </c>
      <c r="D24" s="211">
        <v>50</v>
      </c>
      <c r="E24" s="216"/>
      <c r="F24" s="525" t="s">
        <v>220</v>
      </c>
      <c r="G24" s="211" t="s">
        <v>423</v>
      </c>
      <c r="H24" s="216"/>
      <c r="I24" s="525" t="s">
        <v>222</v>
      </c>
      <c r="J24" s="531">
        <v>45</v>
      </c>
      <c r="K24" s="216"/>
      <c r="L24" s="525">
        <v>36</v>
      </c>
      <c r="M24" s="221" t="s">
        <v>459</v>
      </c>
      <c r="N24" s="216"/>
      <c r="O24" s="525" t="s">
        <v>449</v>
      </c>
      <c r="P24" s="221" t="s">
        <v>468</v>
      </c>
      <c r="Q24" s="216"/>
      <c r="R24" s="525" t="s">
        <v>448</v>
      </c>
      <c r="S24" s="221" t="s">
        <v>403</v>
      </c>
      <c r="T24" s="216"/>
      <c r="U24" s="533"/>
      <c r="V24" s="533"/>
      <c r="W24" s="216"/>
    </row>
    <row r="25" spans="2:23" s="106" customFormat="1" ht="15" x14ac:dyDescent="0.25">
      <c r="B25" s="216"/>
      <c r="C25" s="525" t="s">
        <v>209</v>
      </c>
      <c r="D25" s="211">
        <v>340</v>
      </c>
      <c r="E25" s="216"/>
      <c r="F25" s="525" t="s">
        <v>432</v>
      </c>
      <c r="G25" s="211"/>
      <c r="H25" s="216"/>
      <c r="I25" s="525" t="s">
        <v>432</v>
      </c>
      <c r="J25" s="531">
        <v>200</v>
      </c>
      <c r="K25" s="216"/>
      <c r="L25" s="525">
        <v>37</v>
      </c>
      <c r="M25" s="221" t="s">
        <v>460</v>
      </c>
      <c r="N25" s="216"/>
      <c r="O25" s="525" t="s">
        <v>100</v>
      </c>
      <c r="P25" s="221">
        <v>63</v>
      </c>
      <c r="Q25" s="216"/>
      <c r="R25" s="525" t="s">
        <v>449</v>
      </c>
      <c r="S25" s="221" t="s">
        <v>479</v>
      </c>
      <c r="T25" s="216"/>
      <c r="U25" s="533"/>
      <c r="V25" s="533"/>
      <c r="W25" s="216"/>
    </row>
    <row r="26" spans="2:23" s="106" customFormat="1" ht="15" x14ac:dyDescent="0.25">
      <c r="B26" s="216"/>
      <c r="C26" s="525" t="s">
        <v>432</v>
      </c>
      <c r="D26" s="211">
        <v>242</v>
      </c>
      <c r="E26" s="216"/>
      <c r="F26" s="525"/>
      <c r="G26" s="211"/>
      <c r="H26" s="216"/>
      <c r="I26" s="525" t="s">
        <v>223</v>
      </c>
      <c r="J26" s="530">
        <v>0.2</v>
      </c>
      <c r="K26" s="216"/>
      <c r="L26" s="525" t="s">
        <v>96</v>
      </c>
      <c r="M26" s="221" t="s">
        <v>461</v>
      </c>
      <c r="N26" s="216"/>
      <c r="O26" s="525" t="s">
        <v>432</v>
      </c>
      <c r="P26" s="221" t="s">
        <v>28</v>
      </c>
      <c r="Q26" s="216"/>
      <c r="R26" s="525" t="s">
        <v>481</v>
      </c>
      <c r="S26" s="221" t="s">
        <v>480</v>
      </c>
      <c r="T26" s="216"/>
      <c r="U26" s="533"/>
      <c r="V26" s="533"/>
      <c r="W26" s="216"/>
    </row>
    <row r="27" spans="2:23" s="106" customFormat="1" ht="15" x14ac:dyDescent="0.25">
      <c r="B27" s="216"/>
      <c r="C27" s="525" t="s">
        <v>429</v>
      </c>
      <c r="D27" s="211">
        <v>7891</v>
      </c>
      <c r="E27" s="216"/>
      <c r="F27" s="525"/>
      <c r="G27" s="211"/>
      <c r="H27" s="216"/>
      <c r="I27" s="525" t="s">
        <v>432</v>
      </c>
      <c r="J27" s="211">
        <v>30</v>
      </c>
      <c r="K27" s="216"/>
      <c r="L27" s="525" t="s">
        <v>432</v>
      </c>
      <c r="M27" s="221" t="s">
        <v>462</v>
      </c>
      <c r="N27" s="216"/>
      <c r="O27" s="525" t="s">
        <v>228</v>
      </c>
      <c r="P27" s="221" t="s">
        <v>469</v>
      </c>
      <c r="Q27" s="216"/>
      <c r="R27" s="525" t="s">
        <v>434</v>
      </c>
      <c r="S27" s="221">
        <v>2</v>
      </c>
      <c r="T27" s="216"/>
      <c r="U27" s="533"/>
      <c r="V27" s="533"/>
      <c r="W27" s="216"/>
    </row>
    <row r="28" spans="2:23" s="106" customFormat="1" ht="15" x14ac:dyDescent="0.25">
      <c r="B28" s="216"/>
      <c r="C28" s="525" t="s">
        <v>448</v>
      </c>
      <c r="D28" s="211">
        <v>3</v>
      </c>
      <c r="E28" s="216"/>
      <c r="F28" s="525"/>
      <c r="G28" s="211"/>
      <c r="H28" s="216"/>
      <c r="I28" s="525"/>
      <c r="J28" s="211"/>
      <c r="K28" s="216"/>
      <c r="L28" s="525">
        <v>39</v>
      </c>
      <c r="M28" s="221" t="s">
        <v>463</v>
      </c>
      <c r="N28" s="216"/>
      <c r="O28" s="525" t="s">
        <v>432</v>
      </c>
      <c r="P28" s="221" t="s">
        <v>470</v>
      </c>
      <c r="Q28" s="216"/>
      <c r="R28" s="525" t="s">
        <v>434</v>
      </c>
      <c r="S28" s="221">
        <v>-2</v>
      </c>
      <c r="T28" s="216"/>
      <c r="U28" s="533"/>
      <c r="V28" s="533"/>
      <c r="W28" s="216"/>
    </row>
    <row r="29" spans="2:23" s="106" customFormat="1" ht="15" x14ac:dyDescent="0.25">
      <c r="B29" s="216"/>
      <c r="C29" s="525" t="s">
        <v>212</v>
      </c>
      <c r="D29" s="211">
        <v>400</v>
      </c>
      <c r="E29" s="216"/>
      <c r="F29" s="525"/>
      <c r="G29" s="211"/>
      <c r="H29" s="216"/>
      <c r="I29" s="525"/>
      <c r="J29" s="223"/>
      <c r="K29" s="216"/>
      <c r="L29" s="525"/>
      <c r="M29" s="211"/>
      <c r="N29" s="216"/>
      <c r="O29" s="525" t="s">
        <v>429</v>
      </c>
      <c r="P29" s="221" t="s">
        <v>471</v>
      </c>
      <c r="Q29" s="216"/>
      <c r="R29" s="525"/>
      <c r="S29" s="221"/>
      <c r="T29" s="216"/>
      <c r="U29" s="533"/>
      <c r="V29" s="533"/>
      <c r="W29" s="216"/>
    </row>
    <row r="30" spans="2:23" s="106" customFormat="1" ht="15" x14ac:dyDescent="0.25">
      <c r="B30" s="216"/>
      <c r="C30" s="525" t="s">
        <v>432</v>
      </c>
      <c r="D30" s="223">
        <v>31000</v>
      </c>
      <c r="E30" s="216"/>
      <c r="F30" s="525"/>
      <c r="G30" s="211"/>
      <c r="H30" s="216"/>
      <c r="I30" s="525"/>
      <c r="J30" s="223"/>
      <c r="K30" s="216"/>
      <c r="L30" s="525"/>
      <c r="M30" s="211"/>
      <c r="N30" s="216"/>
      <c r="O30" s="525" t="s">
        <v>448</v>
      </c>
      <c r="P30" s="221" t="s">
        <v>472</v>
      </c>
      <c r="Q30" s="216"/>
      <c r="R30" s="525"/>
      <c r="S30" s="221"/>
      <c r="T30" s="216"/>
      <c r="U30" s="533"/>
      <c r="V30" s="533"/>
      <c r="W30" s="216"/>
    </row>
    <row r="31" spans="2:23" s="106" customFormat="1" ht="15" x14ac:dyDescent="0.25">
      <c r="B31" s="216"/>
      <c r="C31" s="525" t="s">
        <v>214</v>
      </c>
      <c r="D31" s="211">
        <v>3200</v>
      </c>
      <c r="E31" s="216"/>
      <c r="F31" s="525"/>
      <c r="G31" s="211"/>
      <c r="H31" s="216"/>
      <c r="I31" s="525"/>
      <c r="J31" s="211"/>
      <c r="K31" s="216"/>
      <c r="L31" s="525"/>
      <c r="M31" s="211"/>
      <c r="N31" s="216"/>
      <c r="O31" s="525"/>
      <c r="P31" s="221"/>
      <c r="Q31" s="216"/>
      <c r="R31" s="525"/>
      <c r="S31" s="221"/>
      <c r="T31" s="216"/>
      <c r="U31" s="533"/>
      <c r="V31" s="533"/>
      <c r="W31" s="216"/>
    </row>
    <row r="32" spans="2:23" s="106" customFormat="1" ht="15.6" thickBot="1" x14ac:dyDescent="0.3">
      <c r="B32" s="216"/>
      <c r="C32" s="525" t="s">
        <v>432</v>
      </c>
      <c r="D32" s="211">
        <v>102</v>
      </c>
      <c r="E32" s="216"/>
      <c r="F32" s="527"/>
      <c r="G32" s="225"/>
      <c r="H32" s="216"/>
      <c r="I32" s="527"/>
      <c r="J32" s="225"/>
      <c r="K32" s="216"/>
      <c r="L32" s="527"/>
      <c r="M32" s="225"/>
      <c r="N32" s="216"/>
      <c r="O32" s="527"/>
      <c r="P32" s="225"/>
      <c r="Q32" s="216"/>
      <c r="R32" s="527"/>
      <c r="S32" s="226"/>
      <c r="T32" s="216"/>
      <c r="U32" s="533"/>
      <c r="V32" s="533"/>
      <c r="W32" s="216"/>
    </row>
    <row r="33" spans="2:23" ht="15.6" thickBot="1" x14ac:dyDescent="0.3">
      <c r="B33" s="212"/>
      <c r="C33" s="527" t="s">
        <v>429</v>
      </c>
      <c r="D33" s="225">
        <v>999</v>
      </c>
      <c r="E33" s="212"/>
      <c r="F33" s="212"/>
      <c r="G33" s="212"/>
      <c r="H33" s="212"/>
      <c r="I33" s="212"/>
      <c r="J33" s="212"/>
      <c r="K33" s="212"/>
      <c r="L33" s="212"/>
      <c r="M33" s="212"/>
      <c r="N33" s="212"/>
      <c r="O33" s="212"/>
      <c r="P33" s="212"/>
      <c r="Q33" s="212"/>
      <c r="R33" s="212"/>
      <c r="S33" s="212"/>
      <c r="T33" s="212"/>
      <c r="U33" s="212"/>
      <c r="V33" s="213"/>
      <c r="W33" s="212"/>
    </row>
  </sheetData>
  <sheetProtection algorithmName="SHA-512" hashValue="NnAUm9IpF3ZNDgyPhQOlijN8Vf60pSWOIIv98mjutIe78xliCpdStlw8n9td75tYixeL6GCSlNQZc4NpNcyTVw==" saltValue="C4eWCPL0mL98kjENbY1Eaw==" spinCount="100000" sheet="1" objects="1" scenarios="1" selectLockedCells="1" selectUnlockedCells="1"/>
  <mergeCells count="14">
    <mergeCell ref="L3:M3"/>
    <mergeCell ref="R20:S20"/>
    <mergeCell ref="U20:V20"/>
    <mergeCell ref="O3:P3"/>
    <mergeCell ref="O20:P20"/>
    <mergeCell ref="L20:M20"/>
    <mergeCell ref="R3:S3"/>
    <mergeCell ref="U3:V3"/>
    <mergeCell ref="C3:D3"/>
    <mergeCell ref="F3:G3"/>
    <mergeCell ref="C20:D20"/>
    <mergeCell ref="F20:G20"/>
    <mergeCell ref="I3:J3"/>
    <mergeCell ref="I20:J20"/>
  </mergeCells>
  <phoneticPr fontId="2" type="noConversion"/>
  <pageMargins left="0.78740157499999996" right="0.78740157499999996" top="0.984251969" bottom="0.984251969" header="0.4921259845" footer="0.4921259845"/>
  <pageSetup paperSize="9" scale="96" orientation="landscape" horizontalDpi="4294967293" r:id="rId1"/>
  <headerFooter alignWithMargins="0">
    <oddHeader>&amp;L&amp;"Gill Sans MT,Standard"&amp;14RTMB Version 3&amp;C&amp;"Gill Sans MT,Standard"&amp;16Lösungen&amp;R&amp;G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">
    <tabColor indexed="51"/>
    <pageSetUpPr fitToPage="1"/>
  </sheetPr>
  <dimension ref="AA47"/>
  <sheetViews>
    <sheetView showGridLines="0" view="pageBreakPreview" zoomScale="50" zoomScaleNormal="75" zoomScaleSheetLayoutView="50" workbookViewId="0">
      <selection activeCell="X66" sqref="X66"/>
    </sheetView>
  </sheetViews>
  <sheetFormatPr baseColWidth="10" defaultRowHeight="13.2" x14ac:dyDescent="0.25"/>
  <sheetData>
    <row r="47" spans="27:27" x14ac:dyDescent="0.25">
      <c r="AA47" s="35" t="s">
        <v>430</v>
      </c>
    </row>
  </sheetData>
  <sheetProtection algorithmName="SHA-512" hashValue="hNRGwPLFp8Ms1SW2LfXF6paMho6EEla4zFiFwS4Q/U3e7Zr1MG/SyRuwGN6IJWSTeHzTK42qMhRIkkUWX9GEEQ==" saltValue="b4FyHRcJOTn8BcuogO1HmQ==" spinCount="100000" sheet="1" objects="1" scenarios="1" selectLockedCells="1" selectUnlockedCells="1"/>
  <phoneticPr fontId="2" type="noConversion"/>
  <pageMargins left="0.78740157480314965" right="0.78740157480314965" top="1.299212598425197" bottom="0.98425196850393704" header="0.82677165354330717" footer="0.51181102362204722"/>
  <pageSetup paperSize="9" scale="49" orientation="landscape" horizontalDpi="4294967293" verticalDpi="300" r:id="rId1"/>
  <headerFooter alignWithMargins="0">
    <oddHeader>&amp;L&amp;"Gill Sans MT,Fett"&amp;18RTMB Version 3&amp;R&amp;18&amp;G</oddHeader>
    <oddFooter>&amp;R&amp;D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5">
    <tabColor indexed="40"/>
  </sheetPr>
  <dimension ref="A1:IK239"/>
  <sheetViews>
    <sheetView zoomScale="80" zoomScaleNormal="80" zoomScaleSheetLayoutView="10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4" sqref="D4"/>
    </sheetView>
  </sheetViews>
  <sheetFormatPr baseColWidth="10" defaultColWidth="11.44140625" defaultRowHeight="13.2" x14ac:dyDescent="0.25"/>
  <cols>
    <col min="1" max="1" width="4.5546875" style="31" customWidth="1"/>
    <col min="2" max="2" width="22.33203125" style="31" customWidth="1"/>
    <col min="3" max="3" width="2.33203125" style="31" customWidth="1"/>
    <col min="4" max="17" width="5.33203125" style="44" customWidth="1"/>
    <col min="18" max="18" width="11.6640625" style="29" customWidth="1"/>
    <col min="19" max="28" width="5.33203125" style="44" customWidth="1"/>
    <col min="29" max="29" width="10.88671875" style="29" customWidth="1"/>
    <col min="30" max="34" width="5.33203125" style="30" customWidth="1"/>
    <col min="35" max="35" width="5.88671875" style="30" customWidth="1"/>
    <col min="36" max="36" width="7.33203125" style="30" customWidth="1"/>
    <col min="37" max="37" width="8.88671875" style="30" customWidth="1"/>
    <col min="38" max="38" width="6.88671875" style="30" customWidth="1"/>
    <col min="39" max="39" width="6.6640625" style="30" customWidth="1"/>
    <col min="40" max="41" width="5.33203125" style="30" customWidth="1"/>
    <col min="42" max="43" width="7.88671875" style="30" customWidth="1"/>
    <col min="44" max="44" width="7.5546875" style="30" customWidth="1"/>
    <col min="45" max="45" width="15.109375" style="29" customWidth="1"/>
    <col min="46" max="47" width="5.33203125" style="30" customWidth="1"/>
    <col min="48" max="48" width="6.6640625" style="30" customWidth="1"/>
    <col min="49" max="50" width="5.33203125" style="30" customWidth="1"/>
    <col min="51" max="51" width="6" style="30" customWidth="1"/>
    <col min="52" max="58" width="5.33203125" style="30" customWidth="1"/>
    <col min="59" max="59" width="12.6640625" style="29" customWidth="1"/>
    <col min="60" max="60" width="5.33203125" style="31" customWidth="1"/>
    <col min="61" max="61" width="6.6640625" style="31" customWidth="1"/>
    <col min="62" max="64" width="5.33203125" style="31" customWidth="1"/>
    <col min="65" max="65" width="7" style="31" customWidth="1"/>
    <col min="66" max="66" width="5.88671875" style="31" customWidth="1"/>
    <col min="67" max="67" width="7.88671875" style="29" customWidth="1"/>
    <col min="68" max="72" width="5.33203125" style="31" customWidth="1"/>
    <col min="73" max="73" width="6.44140625" style="31" customWidth="1"/>
    <col min="74" max="81" width="5.33203125" style="31" customWidth="1"/>
    <col min="82" max="82" width="11.5546875" style="29" customWidth="1"/>
    <col min="83" max="84" width="5.33203125" style="31" customWidth="1"/>
    <col min="85" max="85" width="6.109375" style="31" customWidth="1"/>
    <col min="86" max="89" width="5.33203125" style="31" customWidth="1"/>
    <col min="90" max="90" width="6.44140625" style="31" customWidth="1"/>
    <col min="91" max="91" width="9.44140625" style="29" customWidth="1"/>
    <col min="92" max="100" width="5.33203125" style="31" customWidth="1"/>
    <col min="101" max="101" width="6.5546875" style="31" customWidth="1"/>
    <col min="102" max="104" width="5.33203125" style="31" customWidth="1"/>
    <col min="105" max="105" width="8.5546875" style="29" customWidth="1"/>
    <col min="106" max="108" width="5.33203125" style="31" customWidth="1"/>
    <col min="109" max="109" width="5.88671875" style="31" customWidth="1"/>
    <col min="110" max="110" width="5.33203125" style="31" customWidth="1"/>
    <col min="111" max="111" width="9.88671875" style="29" customWidth="1"/>
    <col min="112" max="116" width="5.33203125" style="31" customWidth="1"/>
    <col min="117" max="117" width="6.5546875" style="31" customWidth="1"/>
    <col min="118" max="118" width="5.33203125" style="31" customWidth="1"/>
    <col min="119" max="119" width="10" style="29" customWidth="1"/>
    <col min="120" max="120" width="4.6640625" style="33" customWidth="1"/>
    <col min="121" max="126" width="5.33203125" style="31" customWidth="1"/>
    <col min="127" max="127" width="7.33203125" style="31" customWidth="1"/>
    <col min="128" max="128" width="12" style="29" customWidth="1"/>
    <col min="129" max="138" width="5.33203125" style="31" customWidth="1"/>
    <col min="139" max="139" width="19.33203125" style="29" customWidth="1"/>
    <col min="140" max="147" width="5.33203125" style="31" customWidth="1"/>
    <col min="148" max="148" width="12.88671875" style="29" customWidth="1"/>
    <col min="149" max="149" width="7.44140625" style="15" customWidth="1"/>
    <col min="150" max="151" width="3.44140625" style="15" customWidth="1"/>
    <col min="152" max="152" width="7.109375" style="15" customWidth="1"/>
    <col min="153" max="154" width="5.5546875" style="15" customWidth="1"/>
    <col min="155" max="155" width="5.109375" style="15" customWidth="1"/>
    <col min="156" max="156" width="6.6640625" style="15" customWidth="1"/>
    <col min="157" max="157" width="5.33203125" style="15" customWidth="1"/>
    <col min="158" max="158" width="6.5546875" style="15" customWidth="1"/>
    <col min="159" max="159" width="6.88671875" style="15" customWidth="1"/>
    <col min="160" max="160" width="6.5546875" style="15" customWidth="1"/>
    <col min="161" max="161" width="6.88671875" style="15" customWidth="1"/>
    <col min="162" max="162" width="7.109375" style="15" customWidth="1"/>
    <col min="163" max="163" width="7.33203125" style="15" customWidth="1"/>
    <col min="164" max="164" width="7.5546875" style="15" customWidth="1"/>
    <col min="165" max="165" width="6.33203125" style="15" customWidth="1"/>
    <col min="166" max="167" width="7.6640625" style="15" customWidth="1"/>
    <col min="168" max="168" width="6.33203125" style="15" customWidth="1"/>
    <col min="169" max="169" width="6.88671875" style="15" customWidth="1"/>
    <col min="170" max="170" width="6.33203125" style="15" customWidth="1"/>
    <col min="171" max="171" width="6.5546875" style="15" customWidth="1"/>
    <col min="172" max="172" width="6.33203125" style="15" customWidth="1"/>
    <col min="173" max="176" width="6.109375" style="15" customWidth="1"/>
    <col min="177" max="177" width="6.5546875" style="15" customWidth="1"/>
    <col min="178" max="178" width="5.88671875" style="15" customWidth="1"/>
    <col min="179" max="179" width="6.44140625" style="15" customWidth="1"/>
    <col min="180" max="180" width="5.109375" style="15" customWidth="1"/>
    <col min="181" max="181" width="5" style="15" customWidth="1"/>
    <col min="182" max="182" width="6.5546875" style="15" customWidth="1"/>
    <col min="183" max="183" width="6.44140625" style="15" customWidth="1"/>
    <col min="184" max="184" width="4.88671875" style="15" customWidth="1"/>
    <col min="185" max="186" width="6" style="15" customWidth="1"/>
    <col min="187" max="187" width="5.88671875" style="15" customWidth="1"/>
    <col min="188" max="189" width="6.88671875" style="15" customWidth="1"/>
    <col min="190" max="190" width="6.33203125" style="15" customWidth="1"/>
    <col min="191" max="191" width="8" style="15" customWidth="1"/>
    <col min="192" max="212" width="11.44140625" style="15" customWidth="1"/>
    <col min="213" max="245" width="11.44140625" style="15"/>
    <col min="246" max="16384" width="11.44140625" style="31"/>
  </cols>
  <sheetData>
    <row r="1" spans="1:245" s="32" customFormat="1" ht="31.5" customHeight="1" thickBot="1" x14ac:dyDescent="0.4">
      <c r="B1" s="133" t="s">
        <v>142</v>
      </c>
      <c r="C1" s="133"/>
      <c r="D1" s="229" t="s">
        <v>151</v>
      </c>
      <c r="E1" s="229" t="s">
        <v>152</v>
      </c>
      <c r="F1" s="229" t="s">
        <v>153</v>
      </c>
      <c r="G1" s="229" t="s">
        <v>154</v>
      </c>
      <c r="H1" s="229" t="s">
        <v>155</v>
      </c>
      <c r="I1" s="229" t="s">
        <v>156</v>
      </c>
      <c r="J1" s="229" t="s">
        <v>157</v>
      </c>
      <c r="K1" s="74" t="s">
        <v>158</v>
      </c>
      <c r="L1" s="74" t="s">
        <v>331</v>
      </c>
      <c r="M1" s="74" t="s">
        <v>332</v>
      </c>
      <c r="N1" s="74" t="s">
        <v>333</v>
      </c>
      <c r="O1" s="74" t="s">
        <v>334</v>
      </c>
      <c r="P1" s="229">
        <v>7</v>
      </c>
      <c r="Q1" s="229">
        <v>8</v>
      </c>
      <c r="R1" s="209" t="str">
        <f>Profile!B2</f>
        <v>Grundrechnen 1</v>
      </c>
      <c r="S1" s="74" t="s">
        <v>335</v>
      </c>
      <c r="T1" s="74" t="s">
        <v>336</v>
      </c>
      <c r="U1" s="74" t="s">
        <v>337</v>
      </c>
      <c r="V1" s="74" t="s">
        <v>338</v>
      </c>
      <c r="W1" s="74" t="s">
        <v>339</v>
      </c>
      <c r="X1" s="74" t="s">
        <v>340</v>
      </c>
      <c r="Y1" s="74" t="s">
        <v>341</v>
      </c>
      <c r="Z1" s="74" t="s">
        <v>342</v>
      </c>
      <c r="AA1" s="74" t="s">
        <v>343</v>
      </c>
      <c r="AB1" s="74" t="s">
        <v>344</v>
      </c>
      <c r="AC1" s="209" t="str">
        <f>Profile!B8</f>
        <v>1 X 1</v>
      </c>
      <c r="AD1" s="74" t="s">
        <v>349</v>
      </c>
      <c r="AE1" s="74" t="s">
        <v>350</v>
      </c>
      <c r="AF1" s="74" t="s">
        <v>351</v>
      </c>
      <c r="AG1" s="74" t="s">
        <v>352</v>
      </c>
      <c r="AH1" s="74" t="s">
        <v>353</v>
      </c>
      <c r="AI1" s="74" t="s">
        <v>354</v>
      </c>
      <c r="AJ1" s="74" t="s">
        <v>355</v>
      </c>
      <c r="AK1" s="74" t="s">
        <v>418</v>
      </c>
      <c r="AL1" s="74" t="s">
        <v>159</v>
      </c>
      <c r="AM1" s="74" t="s">
        <v>160</v>
      </c>
      <c r="AN1" s="74" t="s">
        <v>161</v>
      </c>
      <c r="AO1" s="74" t="s">
        <v>390</v>
      </c>
      <c r="AP1" s="74" t="s">
        <v>391</v>
      </c>
      <c r="AQ1" s="74" t="s">
        <v>392</v>
      </c>
      <c r="AR1" s="368" t="s">
        <v>393</v>
      </c>
      <c r="AS1" s="209" t="str">
        <f>Profile!B10</f>
        <v>Zahlenschreibweise</v>
      </c>
      <c r="AT1" s="368" t="s">
        <v>162</v>
      </c>
      <c r="AU1" s="368" t="s">
        <v>163</v>
      </c>
      <c r="AV1" s="368" t="s">
        <v>395</v>
      </c>
      <c r="AW1" s="74" t="s">
        <v>419</v>
      </c>
      <c r="AX1" s="74" t="s">
        <v>164</v>
      </c>
      <c r="AY1" s="74" t="s">
        <v>165</v>
      </c>
      <c r="AZ1" s="74" t="s">
        <v>166</v>
      </c>
      <c r="BA1" s="74" t="s">
        <v>487</v>
      </c>
      <c r="BB1" s="74" t="s">
        <v>488</v>
      </c>
      <c r="BC1" s="74" t="s">
        <v>167</v>
      </c>
      <c r="BD1" s="74" t="s">
        <v>168</v>
      </c>
      <c r="BE1" s="74" t="s">
        <v>356</v>
      </c>
      <c r="BF1" s="74" t="s">
        <v>357</v>
      </c>
      <c r="BG1" s="209" t="str">
        <f>Profile!B14</f>
        <v>Stellenwertsystem</v>
      </c>
      <c r="BH1" s="74" t="s">
        <v>169</v>
      </c>
      <c r="BI1" s="74" t="s">
        <v>170</v>
      </c>
      <c r="BJ1" s="74" t="s">
        <v>171</v>
      </c>
      <c r="BK1" s="74" t="s">
        <v>172</v>
      </c>
      <c r="BL1" s="74" t="s">
        <v>173</v>
      </c>
      <c r="BM1" s="74" t="s">
        <v>360</v>
      </c>
      <c r="BN1" s="74" t="s">
        <v>361</v>
      </c>
      <c r="BO1" s="178" t="str">
        <f>Profile!B19</f>
        <v>Brüche</v>
      </c>
      <c r="BP1" s="74" t="s">
        <v>174</v>
      </c>
      <c r="BQ1" s="74" t="s">
        <v>175</v>
      </c>
      <c r="BR1" s="74" t="s">
        <v>364</v>
      </c>
      <c r="BS1" s="74" t="s">
        <v>365</v>
      </c>
      <c r="BT1" s="74" t="s">
        <v>176</v>
      </c>
      <c r="BU1" s="74" t="s">
        <v>94</v>
      </c>
      <c r="BV1" s="74" t="s">
        <v>95</v>
      </c>
      <c r="BW1" s="74" t="s">
        <v>177</v>
      </c>
      <c r="BX1" s="74" t="s">
        <v>178</v>
      </c>
      <c r="BY1" s="74" t="s">
        <v>179</v>
      </c>
      <c r="BZ1" s="74" t="s">
        <v>180</v>
      </c>
      <c r="CA1" s="74" t="s">
        <v>181</v>
      </c>
      <c r="CB1" s="74" t="s">
        <v>182</v>
      </c>
      <c r="CC1" s="74" t="s">
        <v>183</v>
      </c>
      <c r="CD1" s="209" t="str">
        <f>Profile!B22</f>
        <v>Grundrechnen 2</v>
      </c>
      <c r="CE1" s="74" t="s">
        <v>201</v>
      </c>
      <c r="CF1" s="74" t="s">
        <v>202</v>
      </c>
      <c r="CG1" s="74" t="s">
        <v>203</v>
      </c>
      <c r="CH1" s="74" t="s">
        <v>366</v>
      </c>
      <c r="CI1" s="74" t="s">
        <v>204</v>
      </c>
      <c r="CJ1" s="74" t="s">
        <v>205</v>
      </c>
      <c r="CK1" s="74" t="s">
        <v>206</v>
      </c>
      <c r="CL1" s="74" t="s">
        <v>396</v>
      </c>
      <c r="CM1" s="209" t="str">
        <f>Profile!B28</f>
        <v>Überschlagen</v>
      </c>
      <c r="CN1" s="74" t="s">
        <v>207</v>
      </c>
      <c r="CO1" s="74" t="s">
        <v>208</v>
      </c>
      <c r="CP1" s="74" t="s">
        <v>367</v>
      </c>
      <c r="CQ1" s="74" t="s">
        <v>368</v>
      </c>
      <c r="CR1" s="74" t="s">
        <v>209</v>
      </c>
      <c r="CS1" s="74" t="s">
        <v>210</v>
      </c>
      <c r="CT1" s="74" t="s">
        <v>211</v>
      </c>
      <c r="CU1" s="74" t="s">
        <v>369</v>
      </c>
      <c r="CV1" s="74" t="s">
        <v>212</v>
      </c>
      <c r="CW1" s="74" t="s">
        <v>213</v>
      </c>
      <c r="CX1" s="74" t="s">
        <v>214</v>
      </c>
      <c r="CY1" s="74" t="s">
        <v>215</v>
      </c>
      <c r="CZ1" s="74" t="s">
        <v>370</v>
      </c>
      <c r="DA1" s="178" t="str">
        <f>Profile!B31</f>
        <v>Maße</v>
      </c>
      <c r="DB1" s="74" t="s">
        <v>216</v>
      </c>
      <c r="DC1" s="74" t="s">
        <v>217</v>
      </c>
      <c r="DD1" s="74" t="s">
        <v>218</v>
      </c>
      <c r="DE1" s="74" t="s">
        <v>220</v>
      </c>
      <c r="DF1" s="74" t="s">
        <v>219</v>
      </c>
      <c r="DG1" s="178" t="str">
        <f>Profile!B36</f>
        <v>Dreisatz</v>
      </c>
      <c r="DH1" s="74" t="s">
        <v>221</v>
      </c>
      <c r="DI1" s="74" t="s">
        <v>371</v>
      </c>
      <c r="DJ1" s="74" t="s">
        <v>397</v>
      </c>
      <c r="DK1" s="74" t="s">
        <v>222</v>
      </c>
      <c r="DL1" s="74" t="s">
        <v>372</v>
      </c>
      <c r="DM1" s="74" t="s">
        <v>223</v>
      </c>
      <c r="DN1" s="74" t="s">
        <v>224</v>
      </c>
      <c r="DO1" s="178" t="str">
        <f>Profile!B39</f>
        <v>Prozente</v>
      </c>
      <c r="DP1" s="74" t="s">
        <v>225</v>
      </c>
      <c r="DQ1" s="74" t="s">
        <v>374</v>
      </c>
      <c r="DR1" s="74" t="s">
        <v>375</v>
      </c>
      <c r="DS1" s="74" t="s">
        <v>226</v>
      </c>
      <c r="DT1" s="74" t="s">
        <v>227</v>
      </c>
      <c r="DU1" s="74" t="s">
        <v>96</v>
      </c>
      <c r="DV1" s="74" t="s">
        <v>97</v>
      </c>
      <c r="DW1" s="74" t="s">
        <v>98</v>
      </c>
      <c r="DX1" s="209" t="str">
        <f>Profile!B43</f>
        <v>Geometrie 1 + 2</v>
      </c>
      <c r="DY1" s="74" t="s">
        <v>99</v>
      </c>
      <c r="DZ1" s="74" t="s">
        <v>376</v>
      </c>
      <c r="EA1" s="74" t="s">
        <v>378</v>
      </c>
      <c r="EB1" s="74" t="s">
        <v>377</v>
      </c>
      <c r="EC1" s="74" t="s">
        <v>100</v>
      </c>
      <c r="ED1" s="74" t="s">
        <v>101</v>
      </c>
      <c r="EE1" s="74" t="s">
        <v>228</v>
      </c>
      <c r="EF1" s="74" t="s">
        <v>229</v>
      </c>
      <c r="EG1" s="74" t="s">
        <v>231</v>
      </c>
      <c r="EH1" s="74" t="s">
        <v>230</v>
      </c>
      <c r="EI1" s="178" t="str">
        <f>Profile!B49</f>
        <v>räuml. Vorstellung 1 + 2</v>
      </c>
      <c r="EJ1" s="74" t="s">
        <v>473</v>
      </c>
      <c r="EK1" s="74" t="s">
        <v>474</v>
      </c>
      <c r="EL1" s="74" t="s">
        <v>475</v>
      </c>
      <c r="EM1" s="74" t="s">
        <v>476</v>
      </c>
      <c r="EN1" s="74" t="s">
        <v>477</v>
      </c>
      <c r="EO1" s="74" t="s">
        <v>478</v>
      </c>
      <c r="EP1" s="229" t="s">
        <v>303</v>
      </c>
      <c r="EQ1" s="229" t="s">
        <v>304</v>
      </c>
      <c r="ER1" s="178" t="str">
        <f>Profile!B53</f>
        <v>Diagramme</v>
      </c>
      <c r="ES1" s="227"/>
      <c r="ET1" s="227"/>
      <c r="EU1" s="227"/>
      <c r="EV1" s="228" t="str">
        <f>Profile!B3</f>
        <v xml:space="preserve">Addition /Subtraktion </v>
      </c>
      <c r="EW1" s="228" t="str">
        <f>Profile!B4</f>
        <v>Multiplikation Division</v>
      </c>
      <c r="EX1" s="228" t="str">
        <f>Profile!B5</f>
        <v>Rechengesetze</v>
      </c>
      <c r="EY1" s="228" t="str">
        <f>Profile!B6</f>
        <v>Vertauschungsgesetz</v>
      </c>
      <c r="EZ1" s="228" t="str">
        <f>Profile!B7</f>
        <v>schriftl. Multiplikation/Division</v>
      </c>
      <c r="FA1" s="228" t="str">
        <f>Profile!B9</f>
        <v>1 x 1</v>
      </c>
      <c r="FB1" s="228" t="str">
        <f>Profile!B11</f>
        <v>natürliche Zahlen schreiben</v>
      </c>
      <c r="FC1" s="228" t="str">
        <f>Profile!B12</f>
        <v>Dezimalzahlen schreiben</v>
      </c>
      <c r="FD1" s="228" t="str">
        <f>Profile!B13</f>
        <v>1000. Trennzeichen</v>
      </c>
      <c r="FE1" s="228" t="str">
        <f>Profile!B15</f>
        <v>ganze Zahlen einordnen</v>
      </c>
      <c r="FF1" s="228" t="str">
        <f>Profile!B16</f>
        <v>negative Zahlen einordnen</v>
      </c>
      <c r="FG1" s="228" t="str">
        <f>Profile!B17</f>
        <v>Dezimalzahlen einordnen</v>
      </c>
      <c r="FH1" s="228" t="str">
        <f>Profile!B18</f>
        <v>Addition von Dezimalzahlen</v>
      </c>
      <c r="FI1" s="228" t="str">
        <f>Profile!B20</f>
        <v xml:space="preserve">Brüche Basis </v>
      </c>
      <c r="FJ1" s="228" t="str">
        <f>Profile!B21</f>
        <v>Brüche Regeln</v>
      </c>
      <c r="FK1" s="228" t="str">
        <f>Profile!B23</f>
        <v>Potenzen</v>
      </c>
      <c r="FL1" s="228" t="str">
        <f>Profile!B24</f>
        <v>Wurzeln</v>
      </c>
      <c r="FM1" s="228" t="str">
        <f>Profile!B25</f>
        <v>10er Potenzen</v>
      </c>
      <c r="FN1" s="228" t="str">
        <f>Profile!B26</f>
        <v>negative Zahlen Regeln</v>
      </c>
      <c r="FO1" s="228" t="str">
        <f>Profile!B27</f>
        <v>Rechnen mit Variablen</v>
      </c>
      <c r="FP1" s="228" t="str">
        <f>Profile!B29</f>
        <v>Überschlagsrechnen</v>
      </c>
      <c r="FQ1" s="228" t="str">
        <f>Profile!B30</f>
        <v>Runden</v>
      </c>
      <c r="FR1" s="228" t="str">
        <f>Profile!B32</f>
        <v>Zeitmaße</v>
      </c>
      <c r="FS1" s="228" t="str">
        <f>Profile!B33</f>
        <v>Längenmaße</v>
      </c>
      <c r="FT1" s="228" t="str">
        <f>Profile!B34</f>
        <v>Flächenmaße</v>
      </c>
      <c r="FU1" s="228" t="str">
        <f>Profile!B35</f>
        <v>Raum/Gewichtsmaße</v>
      </c>
      <c r="FV1" s="228" t="str">
        <f>Profile!B37</f>
        <v xml:space="preserve">Dreisatz proportional </v>
      </c>
      <c r="FW1" s="228" t="str">
        <f>Profile!B38</f>
        <v>Dreisatz antiproportional</v>
      </c>
      <c r="FX1" s="228" t="str">
        <f>Profile!B40</f>
        <v>Grundvorstellungen</v>
      </c>
      <c r="FY1" s="228" t="str">
        <f>Profile!B41</f>
        <v xml:space="preserve">Prozentwert </v>
      </c>
      <c r="FZ1" s="228" t="str">
        <f>Profile!B42</f>
        <v>Prozentsatz/ Grundwert</v>
      </c>
      <c r="GA1" s="228" t="str">
        <f>Profile!B44</f>
        <v>Fläche + Umfang Rechteck</v>
      </c>
      <c r="GB1" s="228" t="str">
        <f>Profile!B45</f>
        <v>Fläche Dreieck</v>
      </c>
      <c r="GC1" s="228" t="str">
        <f>Profile!B46</f>
        <v xml:space="preserve">Volumen Quader </v>
      </c>
      <c r="GD1" s="228" t="str">
        <f>Profile!B47</f>
        <v>Fläche + Umfang Kreis</v>
      </c>
      <c r="GE1" s="228" t="str">
        <f>Profile!B48</f>
        <v>Volumen Zylinder</v>
      </c>
      <c r="GF1" s="228" t="str">
        <f>Profile!B50</f>
        <v>Koordinatensystem</v>
      </c>
      <c r="GG1" s="228" t="str">
        <f>Profile!B51</f>
        <v>räuml. Vorstellung</v>
      </c>
      <c r="GH1" s="228" t="str">
        <f>Profile!B52</f>
        <v>Ansichten erkennen</v>
      </c>
      <c r="GI1" s="228" t="str">
        <f>Profile!B54</f>
        <v>Diagramme interpretieren</v>
      </c>
      <c r="GJ1" s="229"/>
      <c r="GK1" s="229"/>
      <c r="GL1" s="229"/>
      <c r="GM1" s="229"/>
      <c r="GN1" s="229"/>
      <c r="GO1" s="229"/>
      <c r="GP1" s="229"/>
      <c r="GQ1" s="229"/>
      <c r="GR1" s="229"/>
      <c r="GS1" s="229"/>
      <c r="GT1" s="229"/>
      <c r="GU1" s="229"/>
      <c r="GV1" s="229"/>
      <c r="GW1" s="229"/>
      <c r="GX1" s="229"/>
      <c r="GY1" s="229"/>
      <c r="GZ1" s="229"/>
      <c r="HA1" s="229"/>
      <c r="HB1" s="229"/>
      <c r="HC1" s="229"/>
      <c r="HD1" s="229"/>
      <c r="HE1" s="229"/>
      <c r="HF1" s="229"/>
      <c r="HG1" s="229"/>
      <c r="HH1" s="229"/>
      <c r="HI1" s="229"/>
      <c r="HJ1" s="229"/>
      <c r="HK1" s="229"/>
      <c r="HL1" s="229"/>
      <c r="HM1" s="229"/>
      <c r="HN1" s="229"/>
      <c r="HO1" s="229"/>
      <c r="HP1" s="229"/>
      <c r="HQ1" s="229"/>
      <c r="HR1" s="229"/>
      <c r="HS1" s="229"/>
      <c r="HT1" s="229"/>
      <c r="HU1" s="229"/>
      <c r="HV1" s="229"/>
      <c r="HW1" s="229"/>
      <c r="HX1" s="229"/>
      <c r="HY1" s="229"/>
      <c r="HZ1" s="229"/>
      <c r="IA1" s="229"/>
      <c r="IB1" s="229"/>
      <c r="IC1" s="229"/>
      <c r="ID1" s="229"/>
      <c r="IE1" s="229"/>
      <c r="IF1" s="229"/>
      <c r="IG1" s="229"/>
      <c r="IH1" s="229"/>
      <c r="II1" s="229"/>
      <c r="IJ1" s="229"/>
      <c r="IK1" s="229"/>
    </row>
    <row r="2" spans="1:245" s="7" customFormat="1" ht="14.25" hidden="1" customHeight="1" thickBot="1" x14ac:dyDescent="0.25">
      <c r="B2" s="134" t="s">
        <v>11</v>
      </c>
      <c r="C2" s="134"/>
      <c r="D2" s="8">
        <v>1</v>
      </c>
      <c r="E2" s="7">
        <v>1</v>
      </c>
      <c r="F2" s="7">
        <v>1</v>
      </c>
      <c r="G2" s="7">
        <v>1</v>
      </c>
      <c r="H2" s="7">
        <v>1</v>
      </c>
      <c r="I2" s="7">
        <v>1</v>
      </c>
      <c r="J2" s="7">
        <v>1</v>
      </c>
      <c r="K2" s="7">
        <v>1</v>
      </c>
      <c r="L2" s="7">
        <v>1</v>
      </c>
      <c r="M2" s="7">
        <v>1</v>
      </c>
      <c r="R2" s="9"/>
      <c r="S2" s="8">
        <v>1</v>
      </c>
      <c r="T2" s="7">
        <v>1</v>
      </c>
      <c r="U2" s="7">
        <v>1</v>
      </c>
      <c r="V2" s="7">
        <v>1</v>
      </c>
      <c r="W2" s="7">
        <v>1</v>
      </c>
      <c r="X2" s="7">
        <v>1</v>
      </c>
      <c r="Y2" s="7">
        <v>1</v>
      </c>
      <c r="Z2" s="7">
        <v>1</v>
      </c>
      <c r="AA2" s="7">
        <v>1</v>
      </c>
      <c r="AB2" s="7">
        <v>1</v>
      </c>
      <c r="AC2" s="9"/>
      <c r="AD2" s="8">
        <v>9</v>
      </c>
      <c r="AE2" s="8">
        <v>10</v>
      </c>
      <c r="AF2" s="8"/>
      <c r="AG2" s="8">
        <v>3</v>
      </c>
      <c r="AH2" s="8">
        <v>3</v>
      </c>
      <c r="AI2" s="8">
        <v>3</v>
      </c>
      <c r="AJ2" s="8"/>
      <c r="AK2" s="8"/>
      <c r="AL2" s="8">
        <v>4</v>
      </c>
      <c r="AM2" s="8"/>
      <c r="AN2" s="8">
        <v>8</v>
      </c>
      <c r="AO2" s="8"/>
      <c r="AP2" s="8"/>
      <c r="AQ2" s="8"/>
      <c r="AR2" s="8"/>
      <c r="AS2" s="10"/>
      <c r="AT2" s="8">
        <v>7</v>
      </c>
      <c r="AU2" s="8"/>
      <c r="AV2" s="8">
        <v>8</v>
      </c>
      <c r="AW2" s="8">
        <v>8</v>
      </c>
      <c r="AX2" s="8">
        <v>8</v>
      </c>
      <c r="AY2" s="8">
        <v>9</v>
      </c>
      <c r="AZ2" s="8">
        <v>10</v>
      </c>
      <c r="BA2" s="8"/>
      <c r="BB2" s="8"/>
      <c r="BC2" s="8">
        <v>6</v>
      </c>
      <c r="BD2" s="8"/>
      <c r="BE2" s="8"/>
      <c r="BF2" s="8"/>
      <c r="BG2" s="10"/>
      <c r="BH2" s="8"/>
      <c r="BI2" s="8"/>
      <c r="BJ2" s="8"/>
      <c r="BK2" s="8"/>
      <c r="BL2" s="8"/>
      <c r="BM2" s="8"/>
      <c r="BN2" s="8"/>
      <c r="BO2" s="10"/>
      <c r="BP2" s="8">
        <v>11</v>
      </c>
      <c r="BQ2" s="8"/>
      <c r="BR2" s="8"/>
      <c r="BS2" s="8"/>
      <c r="BT2" s="8"/>
      <c r="BU2" s="8"/>
      <c r="BV2" s="8">
        <v>11</v>
      </c>
      <c r="BW2" s="8">
        <v>12</v>
      </c>
      <c r="BX2" s="8">
        <v>12</v>
      </c>
      <c r="BY2" s="8"/>
      <c r="BZ2" s="8"/>
      <c r="CA2" s="8">
        <v>12</v>
      </c>
      <c r="CB2" s="8">
        <v>12</v>
      </c>
      <c r="CC2" s="8">
        <v>12</v>
      </c>
      <c r="CD2" s="10"/>
      <c r="CE2" s="8"/>
      <c r="CF2" s="8"/>
      <c r="CG2" s="8"/>
      <c r="CH2" s="8"/>
      <c r="CI2" s="8"/>
      <c r="CJ2" s="8"/>
      <c r="CK2" s="8"/>
      <c r="CL2" s="8"/>
      <c r="CM2" s="10"/>
      <c r="CN2" s="8">
        <v>14</v>
      </c>
      <c r="CO2" s="8">
        <v>14</v>
      </c>
      <c r="CP2" s="8">
        <v>14</v>
      </c>
      <c r="CQ2" s="8">
        <v>15</v>
      </c>
      <c r="CR2" s="8"/>
      <c r="CS2" s="8"/>
      <c r="CT2" s="8"/>
      <c r="CU2" s="8"/>
      <c r="CV2" s="8">
        <v>15</v>
      </c>
      <c r="CW2" s="8">
        <v>15</v>
      </c>
      <c r="CX2" s="8"/>
      <c r="CY2" s="8">
        <v>16</v>
      </c>
      <c r="CZ2" s="8">
        <v>16</v>
      </c>
      <c r="DA2" s="10"/>
      <c r="DB2" s="8"/>
      <c r="DC2" s="8"/>
      <c r="DD2" s="8"/>
      <c r="DE2" s="8"/>
      <c r="DF2" s="8"/>
      <c r="DG2" s="9"/>
      <c r="DH2" s="8">
        <v>19</v>
      </c>
      <c r="DI2" s="8">
        <v>20</v>
      </c>
      <c r="DJ2" s="8"/>
      <c r="DK2" s="8">
        <v>21</v>
      </c>
      <c r="DL2" s="8"/>
      <c r="DM2" s="8">
        <v>19</v>
      </c>
      <c r="DN2" s="8">
        <v>20</v>
      </c>
      <c r="DO2" s="10"/>
      <c r="DP2" s="113"/>
      <c r="DQ2" s="8">
        <v>22</v>
      </c>
      <c r="DR2" s="8">
        <v>23</v>
      </c>
      <c r="DS2" s="8">
        <v>24</v>
      </c>
      <c r="DT2" s="8">
        <v>27</v>
      </c>
      <c r="DU2" s="8">
        <v>25</v>
      </c>
      <c r="DV2" s="8">
        <v>31</v>
      </c>
      <c r="DW2" s="8">
        <v>22</v>
      </c>
      <c r="DX2" s="10"/>
      <c r="DY2" s="8">
        <v>32</v>
      </c>
      <c r="DZ2" s="8">
        <v>32</v>
      </c>
      <c r="EA2" s="8">
        <v>33</v>
      </c>
      <c r="EB2" s="8">
        <v>33</v>
      </c>
      <c r="EC2" s="8">
        <v>33</v>
      </c>
      <c r="ED2" s="8"/>
      <c r="EE2" s="8"/>
      <c r="EF2" s="8">
        <v>33</v>
      </c>
      <c r="EG2" s="8">
        <v>33</v>
      </c>
      <c r="EH2" s="8">
        <v>33</v>
      </c>
      <c r="EI2" s="10"/>
      <c r="EJ2" s="8">
        <v>32</v>
      </c>
      <c r="EK2" s="8">
        <v>32</v>
      </c>
      <c r="EL2" s="8">
        <v>32</v>
      </c>
      <c r="EM2" s="8">
        <v>32</v>
      </c>
      <c r="EN2" s="8">
        <v>32</v>
      </c>
      <c r="EO2" s="8">
        <v>32</v>
      </c>
      <c r="EP2" s="8">
        <v>32</v>
      </c>
      <c r="EQ2" s="8">
        <v>32</v>
      </c>
      <c r="ER2" s="10"/>
      <c r="ES2" s="8"/>
      <c r="ET2" s="8"/>
      <c r="EU2" s="8"/>
      <c r="EV2" s="7">
        <v>1</v>
      </c>
      <c r="EW2" s="7">
        <v>2</v>
      </c>
      <c r="EX2" s="7">
        <v>3</v>
      </c>
      <c r="EY2" s="7">
        <v>4</v>
      </c>
      <c r="EZ2" s="7">
        <v>5</v>
      </c>
      <c r="FA2" s="7">
        <v>6</v>
      </c>
      <c r="FB2" s="7">
        <v>7</v>
      </c>
      <c r="FC2" s="7">
        <v>8</v>
      </c>
      <c r="FD2" s="7">
        <v>9</v>
      </c>
      <c r="FE2" s="7">
        <v>10</v>
      </c>
      <c r="FF2" s="7">
        <v>11</v>
      </c>
      <c r="FG2" s="7">
        <v>12</v>
      </c>
      <c r="FH2" s="7">
        <v>13</v>
      </c>
      <c r="FQ2" s="7">
        <v>14</v>
      </c>
      <c r="FR2" s="7">
        <v>15</v>
      </c>
      <c r="FT2" s="7">
        <v>16</v>
      </c>
      <c r="FU2" s="7">
        <v>17</v>
      </c>
      <c r="FV2" s="7">
        <v>18</v>
      </c>
      <c r="FX2" s="7">
        <v>19</v>
      </c>
      <c r="FY2" s="7">
        <v>20</v>
      </c>
      <c r="FZ2" s="7">
        <v>21</v>
      </c>
      <c r="GA2" s="7">
        <v>22</v>
      </c>
      <c r="GB2" s="7">
        <v>23</v>
      </c>
      <c r="GC2" s="7">
        <v>24</v>
      </c>
      <c r="GD2" s="7">
        <v>25</v>
      </c>
      <c r="GE2" s="7">
        <v>26</v>
      </c>
      <c r="GF2" s="7">
        <v>27</v>
      </c>
      <c r="GG2" s="7">
        <v>28</v>
      </c>
      <c r="GH2" s="7">
        <v>29</v>
      </c>
      <c r="GI2" s="7">
        <v>30</v>
      </c>
    </row>
    <row r="3" spans="1:245" s="5" customFormat="1" ht="12.75" customHeight="1" thickBot="1" x14ac:dyDescent="0.25">
      <c r="A3" s="115"/>
      <c r="B3" s="135" t="s">
        <v>141</v>
      </c>
      <c r="C3" s="143"/>
      <c r="D3" s="367">
        <v>9</v>
      </c>
      <c r="E3" s="5">
        <v>31</v>
      </c>
      <c r="F3" s="5">
        <v>102</v>
      </c>
      <c r="G3" s="5">
        <v>5</v>
      </c>
      <c r="H3" s="5">
        <v>17</v>
      </c>
      <c r="I3" s="5">
        <v>198</v>
      </c>
      <c r="J3" s="5">
        <v>15</v>
      </c>
      <c r="K3" s="5">
        <v>5</v>
      </c>
      <c r="L3" s="5">
        <v>14</v>
      </c>
      <c r="M3" s="5">
        <v>4</v>
      </c>
      <c r="N3" s="5">
        <v>207</v>
      </c>
      <c r="O3" s="5">
        <v>700</v>
      </c>
      <c r="P3" s="5">
        <v>8648</v>
      </c>
      <c r="Q3" s="5">
        <v>5816</v>
      </c>
      <c r="R3" s="6"/>
      <c r="S3" s="367">
        <v>21</v>
      </c>
      <c r="T3" s="5">
        <v>32</v>
      </c>
      <c r="U3" s="5">
        <v>63</v>
      </c>
      <c r="V3" s="5">
        <v>45</v>
      </c>
      <c r="W3" s="5">
        <v>42</v>
      </c>
      <c r="X3" s="5">
        <v>90</v>
      </c>
      <c r="Y3" s="5">
        <v>91</v>
      </c>
      <c r="Z3" s="5">
        <v>225</v>
      </c>
      <c r="AA3" s="5">
        <v>112</v>
      </c>
      <c r="AB3" s="5">
        <v>171</v>
      </c>
      <c r="AC3" s="6"/>
      <c r="AD3" s="5">
        <v>14</v>
      </c>
      <c r="AE3" s="5">
        <v>34</v>
      </c>
      <c r="AF3" s="5">
        <v>160</v>
      </c>
      <c r="AG3" s="5">
        <v>274</v>
      </c>
      <c r="AH3" s="5">
        <v>3216</v>
      </c>
      <c r="AI3" s="141">
        <v>50408</v>
      </c>
      <c r="AJ3" s="141">
        <v>620000</v>
      </c>
      <c r="AK3" s="141">
        <v>12734000</v>
      </c>
      <c r="AL3" s="536">
        <v>200.005</v>
      </c>
      <c r="AM3" s="537">
        <v>4.09</v>
      </c>
      <c r="AN3" s="141" t="s">
        <v>394</v>
      </c>
      <c r="AO3" s="141">
        <v>7930</v>
      </c>
      <c r="AP3" s="141">
        <v>3002000</v>
      </c>
      <c r="AQ3" s="141">
        <v>4380400</v>
      </c>
      <c r="AR3" s="141">
        <v>1200000</v>
      </c>
      <c r="AS3" s="6"/>
      <c r="AT3" s="115">
        <v>200</v>
      </c>
      <c r="AU3" s="5">
        <v>699</v>
      </c>
      <c r="AV3" s="5">
        <v>29999</v>
      </c>
      <c r="AW3" s="5">
        <v>22</v>
      </c>
      <c r="AX3" s="5">
        <v>-16</v>
      </c>
      <c r="AY3" s="385">
        <v>0.6</v>
      </c>
      <c r="AZ3" s="5">
        <v>1.7</v>
      </c>
      <c r="BA3" s="5" t="s">
        <v>489</v>
      </c>
      <c r="BB3" s="5" t="s">
        <v>490</v>
      </c>
      <c r="BC3" s="5">
        <v>0.8</v>
      </c>
      <c r="BD3" s="5">
        <v>2.4</v>
      </c>
      <c r="BE3" s="5">
        <v>8.73</v>
      </c>
      <c r="BF3" s="5">
        <v>6</v>
      </c>
      <c r="BG3" s="6"/>
      <c r="BH3" s="336" t="s">
        <v>312</v>
      </c>
      <c r="BI3" s="336" t="s">
        <v>485</v>
      </c>
      <c r="BJ3" s="336" t="s">
        <v>313</v>
      </c>
      <c r="BK3" s="336" t="s">
        <v>314</v>
      </c>
      <c r="BL3" s="336" t="s">
        <v>363</v>
      </c>
      <c r="BM3" s="5" t="s">
        <v>421</v>
      </c>
      <c r="BN3" s="336" t="s">
        <v>422</v>
      </c>
      <c r="BO3" s="6"/>
      <c r="BP3" s="5">
        <v>25</v>
      </c>
      <c r="BQ3" s="5">
        <v>1000</v>
      </c>
      <c r="BR3" s="5">
        <v>0.1</v>
      </c>
      <c r="BS3" s="5">
        <v>6</v>
      </c>
      <c r="BT3" s="5">
        <v>10</v>
      </c>
      <c r="BU3" s="5">
        <v>2345.6</v>
      </c>
      <c r="BV3" s="5">
        <v>2.3456000000000001</v>
      </c>
      <c r="BW3" s="5">
        <v>5.8000000000000003E-2</v>
      </c>
      <c r="BX3" s="336">
        <v>-15</v>
      </c>
      <c r="BY3" s="5">
        <v>1</v>
      </c>
      <c r="BZ3" s="5">
        <v>-8</v>
      </c>
      <c r="CA3" s="5">
        <v>4</v>
      </c>
      <c r="CB3" s="5">
        <v>3</v>
      </c>
      <c r="CC3" s="5">
        <v>4</v>
      </c>
      <c r="CD3" s="6"/>
      <c r="CE3" s="5">
        <v>900</v>
      </c>
      <c r="CF3" s="5">
        <v>200</v>
      </c>
      <c r="CG3" s="141">
        <v>12000</v>
      </c>
      <c r="CH3" s="5" t="s">
        <v>315</v>
      </c>
      <c r="CI3" s="5">
        <v>8</v>
      </c>
      <c r="CJ3" s="5">
        <v>5</v>
      </c>
      <c r="CK3" s="5">
        <v>12.79</v>
      </c>
      <c r="CL3" s="5">
        <v>199.52</v>
      </c>
      <c r="CM3" s="6"/>
      <c r="CN3" s="5">
        <v>90</v>
      </c>
      <c r="CO3" s="5">
        <v>180</v>
      </c>
      <c r="CP3" s="5">
        <v>60</v>
      </c>
      <c r="CQ3" s="5">
        <v>50</v>
      </c>
      <c r="CR3" s="5">
        <v>340</v>
      </c>
      <c r="CS3" s="5">
        <v>242</v>
      </c>
      <c r="CT3" s="5">
        <v>7891</v>
      </c>
      <c r="CU3" s="5">
        <v>3</v>
      </c>
      <c r="CV3" s="5">
        <v>400</v>
      </c>
      <c r="CW3" s="141">
        <v>31000</v>
      </c>
      <c r="CX3" s="5">
        <v>3200</v>
      </c>
      <c r="CY3" s="5">
        <v>102</v>
      </c>
      <c r="CZ3" s="5">
        <v>999</v>
      </c>
      <c r="DA3" s="6"/>
      <c r="DB3" s="142">
        <v>2.5</v>
      </c>
      <c r="DD3" s="5">
        <v>1.4</v>
      </c>
      <c r="DE3" s="142" t="s">
        <v>423</v>
      </c>
      <c r="DG3" s="6"/>
      <c r="DH3" s="337">
        <v>0.5</v>
      </c>
      <c r="DI3" s="337">
        <v>0.2</v>
      </c>
      <c r="DJ3" s="337">
        <v>0.36</v>
      </c>
      <c r="DK3" s="374">
        <v>45</v>
      </c>
      <c r="DL3" s="374">
        <v>200</v>
      </c>
      <c r="DM3" s="337">
        <v>0.2</v>
      </c>
      <c r="DN3" s="374">
        <v>30</v>
      </c>
      <c r="DO3" s="6"/>
      <c r="DP3" s="5" t="s">
        <v>316</v>
      </c>
      <c r="DQ3" s="5" t="s">
        <v>317</v>
      </c>
      <c r="DR3" s="5" t="s">
        <v>318</v>
      </c>
      <c r="DS3" s="5" t="s">
        <v>319</v>
      </c>
      <c r="DT3" s="5" t="s">
        <v>320</v>
      </c>
      <c r="DU3" s="142" t="s">
        <v>321</v>
      </c>
      <c r="DV3" s="142" t="s">
        <v>322</v>
      </c>
      <c r="DW3" s="5" t="s">
        <v>373</v>
      </c>
      <c r="DX3" s="6"/>
      <c r="DY3" s="336" t="s">
        <v>379</v>
      </c>
      <c r="DZ3" s="5" t="s">
        <v>424</v>
      </c>
      <c r="EA3" s="336" t="s">
        <v>426</v>
      </c>
      <c r="EB3" s="336" t="s">
        <v>425</v>
      </c>
      <c r="EC3" s="336" t="s">
        <v>380</v>
      </c>
      <c r="ED3" s="336" t="s">
        <v>28</v>
      </c>
      <c r="EE3" s="5" t="s">
        <v>323</v>
      </c>
      <c r="EF3" s="5" t="s">
        <v>324</v>
      </c>
      <c r="EG3" s="5" t="s">
        <v>150</v>
      </c>
      <c r="EH3" s="5" t="s">
        <v>325</v>
      </c>
      <c r="EI3" s="6"/>
      <c r="EJ3" s="5" t="s">
        <v>52</v>
      </c>
      <c r="EK3" s="385">
        <v>4</v>
      </c>
      <c r="EL3" s="338">
        <v>0.34027777777777773</v>
      </c>
      <c r="EM3" s="5" t="s">
        <v>403</v>
      </c>
      <c r="EN3" s="336" t="s">
        <v>326</v>
      </c>
      <c r="EO3" s="336" t="s">
        <v>327</v>
      </c>
      <c r="EP3" s="5">
        <v>2</v>
      </c>
      <c r="EQ3" s="5">
        <v>-2</v>
      </c>
      <c r="ER3" s="6"/>
      <c r="ES3" s="230"/>
      <c r="ET3" s="230"/>
      <c r="EU3" s="230"/>
      <c r="EV3" s="385">
        <f>Profile!C3</f>
        <v>4</v>
      </c>
      <c r="EW3" s="385">
        <f>Profile!C4</f>
        <v>2</v>
      </c>
      <c r="EX3" s="385">
        <f>Profile!C5</f>
        <v>2</v>
      </c>
      <c r="EY3" s="385">
        <f>Profile!C6</f>
        <v>2</v>
      </c>
      <c r="EZ3" s="385">
        <f>Profile!C7</f>
        <v>2</v>
      </c>
      <c r="FA3" s="385">
        <f>Profile!C9</f>
        <v>10</v>
      </c>
      <c r="FB3" s="385">
        <f>Profile!C11</f>
        <v>6</v>
      </c>
      <c r="FC3" s="385">
        <f>Profile!C12</f>
        <v>3</v>
      </c>
      <c r="FD3" s="385">
        <f>Profile!C13</f>
        <v>3</v>
      </c>
      <c r="FE3" s="385">
        <f>Profile!C15</f>
        <v>3</v>
      </c>
      <c r="FF3" s="385">
        <f>Profile!C16</f>
        <v>1</v>
      </c>
      <c r="FG3" s="385">
        <f>Profile!C17</f>
        <v>2</v>
      </c>
      <c r="FH3" s="385">
        <f>Profile!C18</f>
        <v>4</v>
      </c>
      <c r="FI3" s="385">
        <f>Profile!C20</f>
        <v>2</v>
      </c>
      <c r="FJ3" s="385">
        <f>Profile!C21</f>
        <v>5</v>
      </c>
      <c r="FK3" s="5">
        <f>Profile!C23</f>
        <v>2.5</v>
      </c>
      <c r="FL3" s="5">
        <f>Profile!C24</f>
        <v>1.5</v>
      </c>
      <c r="FM3" s="5">
        <f>Profile!C25</f>
        <v>2.5</v>
      </c>
      <c r="FN3" s="5">
        <f>Profile!C26</f>
        <v>3.5</v>
      </c>
      <c r="FO3" s="385">
        <f>Profile!C27</f>
        <v>2</v>
      </c>
      <c r="FP3" s="5">
        <f>Profile!C29</f>
        <v>3.5</v>
      </c>
      <c r="FQ3" s="5">
        <f>Profile!C30</f>
        <v>3.5</v>
      </c>
      <c r="FR3" s="142">
        <f>Profile!C32</f>
        <v>3</v>
      </c>
      <c r="FS3" s="385">
        <f>Profile!C33</f>
        <v>4</v>
      </c>
      <c r="FT3" s="385">
        <f>Profile!C34</f>
        <v>2</v>
      </c>
      <c r="FU3" s="385">
        <f>Profile!C35</f>
        <v>3</v>
      </c>
      <c r="FV3" s="385">
        <f>Profile!C37</f>
        <v>4</v>
      </c>
      <c r="FW3" s="385">
        <f>Profile!C38</f>
        <v>3</v>
      </c>
      <c r="FX3" s="385">
        <f>Profile!C40</f>
        <v>3</v>
      </c>
      <c r="FY3" s="385">
        <f>Profile!C41</f>
        <v>2</v>
      </c>
      <c r="FZ3" s="385">
        <f>Profile!C42</f>
        <v>2</v>
      </c>
      <c r="GA3" s="385">
        <f>Profile!C44</f>
        <v>3</v>
      </c>
      <c r="GB3" s="385">
        <f>Profile!C45</f>
        <v>1</v>
      </c>
      <c r="GC3" s="385">
        <f>Profile!C46</f>
        <v>1</v>
      </c>
      <c r="GD3" s="385">
        <f>Profile!C47</f>
        <v>2</v>
      </c>
      <c r="GE3" s="385">
        <f>Profile!C48</f>
        <v>1</v>
      </c>
      <c r="GF3" s="385">
        <f>Profile!C50</f>
        <v>4</v>
      </c>
      <c r="GG3" s="385">
        <f>Profile!C51</f>
        <v>2</v>
      </c>
      <c r="GH3" s="385">
        <f>Profile!C52</f>
        <v>4</v>
      </c>
      <c r="GI3" s="385">
        <f>Profile!C54</f>
        <v>8</v>
      </c>
      <c r="GK3" s="5">
        <f>SUM(EV3:GJ3)</f>
        <v>122</v>
      </c>
    </row>
    <row r="4" spans="1:245" x14ac:dyDescent="0.25">
      <c r="A4" s="136" t="s">
        <v>62</v>
      </c>
      <c r="B4" s="583">
        <f>Da!E22</f>
        <v>0</v>
      </c>
      <c r="C4" s="37"/>
      <c r="D4" s="356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7"/>
      <c r="R4" s="491">
        <f t="shared" ref="R4:R35" si="0">(D4+E4)/2+F4+(G4+H4)/2+I4+J4+K4+L4+M4+N4+O4+P4+Q4</f>
        <v>0</v>
      </c>
      <c r="S4" s="356"/>
      <c r="T4" s="357"/>
      <c r="U4" s="357"/>
      <c r="V4" s="357"/>
      <c r="W4" s="357"/>
      <c r="X4" s="357"/>
      <c r="Y4" s="357"/>
      <c r="Z4" s="357"/>
      <c r="AA4" s="357"/>
      <c r="AB4" s="357"/>
      <c r="AC4" s="29">
        <f>S4+T4+U4+V4+W4+X4+Y4+Z4+AA4+AB4</f>
        <v>0</v>
      </c>
      <c r="AD4" s="357"/>
      <c r="AE4" s="357"/>
      <c r="AF4" s="357"/>
      <c r="AG4" s="357"/>
      <c r="AH4" s="357"/>
      <c r="AI4" s="357"/>
      <c r="AJ4" s="357"/>
      <c r="AK4" s="357"/>
      <c r="AL4" s="357"/>
      <c r="AM4" s="357"/>
      <c r="AN4" s="357"/>
      <c r="AO4" s="360"/>
      <c r="AP4" s="360"/>
      <c r="AQ4" s="360"/>
      <c r="AR4" s="360"/>
      <c r="AS4" s="491">
        <f>(AD4+AE4+AF4+AG4)/2+AH4+AI4+AJ4+AK4+AL4+AM4+AN4+(AO4+AP4)/2+AQ4+AR4</f>
        <v>0</v>
      </c>
      <c r="AT4" s="356"/>
      <c r="AU4" s="356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29">
        <f>(AT4+AU4)/2 +AV4+AW4+AX4+(AY4+AZ4+BA4+BB4)/2+BC4+BD4+BE4+BF4</f>
        <v>0</v>
      </c>
      <c r="BH4" s="356"/>
      <c r="BI4" s="357"/>
      <c r="BJ4" s="357"/>
      <c r="BK4" s="357"/>
      <c r="BL4" s="357"/>
      <c r="BM4" s="357"/>
      <c r="BN4" s="357"/>
      <c r="BO4" s="384">
        <f>SUM(BH4:BN4)</f>
        <v>0</v>
      </c>
      <c r="BP4" s="438"/>
      <c r="BQ4" s="356"/>
      <c r="BR4" s="356"/>
      <c r="BS4" s="356"/>
      <c r="BT4" s="356"/>
      <c r="BU4" s="356"/>
      <c r="BV4" s="357"/>
      <c r="BW4" s="357"/>
      <c r="BX4" s="357"/>
      <c r="BY4" s="357"/>
      <c r="BZ4" s="357"/>
      <c r="CA4" s="357"/>
      <c r="CB4" s="357"/>
      <c r="CC4" s="439"/>
      <c r="CD4" s="491">
        <f>(BP4/2)+BQ4+BR4+(BS4/2)+BT4+(BU4/2)+BV4+BW4+BX4/2+BY4+BZ4+CA4+CB4+CC4</f>
        <v>0</v>
      </c>
      <c r="CE4" s="438"/>
      <c r="CF4" s="357"/>
      <c r="CG4" s="357"/>
      <c r="CH4" s="357"/>
      <c r="CI4" s="357"/>
      <c r="CJ4" s="357"/>
      <c r="CK4" s="357"/>
      <c r="CL4" s="439"/>
      <c r="CM4" s="490">
        <f>CE4/2+CF4+CG4+CH4+CI4/2+CJ4+CK4+CL4</f>
        <v>0</v>
      </c>
      <c r="CN4" s="438"/>
      <c r="CO4" s="357"/>
      <c r="CP4" s="357"/>
      <c r="CQ4" s="357"/>
      <c r="CR4" s="357"/>
      <c r="CS4" s="357"/>
      <c r="CT4" s="357"/>
      <c r="CU4" s="357"/>
      <c r="CV4" s="357"/>
      <c r="CW4" s="357"/>
      <c r="CX4" s="357"/>
      <c r="CY4" s="357"/>
      <c r="CZ4" s="439"/>
      <c r="DA4" s="441">
        <f>(CN4+CO4)/2 +CP4+CQ4+CR4+CS4+CT4+CU4+CV4+CW4+CX4+CY4+CZ4</f>
        <v>0</v>
      </c>
      <c r="DB4" s="438"/>
      <c r="DC4" s="357"/>
      <c r="DD4" s="357"/>
      <c r="DE4" s="357"/>
      <c r="DF4" s="439"/>
      <c r="DG4" s="492">
        <f>DB4*2+DC4+DD4+DE4*2+DF4</f>
        <v>0</v>
      </c>
      <c r="DH4" s="438"/>
      <c r="DI4" s="357"/>
      <c r="DJ4" s="357"/>
      <c r="DK4" s="357"/>
      <c r="DL4" s="357"/>
      <c r="DM4" s="357"/>
      <c r="DN4" s="439"/>
      <c r="DO4" s="33">
        <f t="shared" ref="DO4:DO35" si="1">SUM(DH4:DN4)</f>
        <v>0</v>
      </c>
      <c r="DP4" s="438"/>
      <c r="DQ4" s="357"/>
      <c r="DR4" s="357"/>
      <c r="DS4" s="357"/>
      <c r="DT4" s="357"/>
      <c r="DU4" s="357"/>
      <c r="DV4" s="357"/>
      <c r="DW4" s="439"/>
      <c r="DX4" s="33">
        <f>SUM(DP4:DW4)</f>
        <v>0</v>
      </c>
      <c r="DY4" s="438"/>
      <c r="DZ4" s="357"/>
      <c r="EA4" s="357"/>
      <c r="EB4" s="357"/>
      <c r="EC4" s="357"/>
      <c r="ED4" s="357"/>
      <c r="EE4" s="357"/>
      <c r="EF4" s="357"/>
      <c r="EG4" s="357"/>
      <c r="EH4" s="439"/>
      <c r="EI4" s="441">
        <f>SUM(DY4:EH4)</f>
        <v>0</v>
      </c>
      <c r="EJ4" s="438"/>
      <c r="EK4" s="357"/>
      <c r="EL4" s="357"/>
      <c r="EM4" s="357"/>
      <c r="EN4" s="357"/>
      <c r="EO4" s="357"/>
      <c r="EP4" s="357"/>
      <c r="EQ4" s="439"/>
      <c r="ER4" s="437">
        <f t="shared" ref="ER4:ER35" si="2">SUM(EJ4:EQ4)</f>
        <v>0</v>
      </c>
      <c r="ES4" s="375">
        <f t="shared" ref="ES4:ES35" si="3">R4+AC4+AS4+BG4+CD4+BO4+CM4+DA4+DG4+DO4+DX4+EI4+ER4</f>
        <v>0</v>
      </c>
      <c r="EV4" s="343">
        <f t="shared" ref="EV4:EV35" si="4">(D4+E4)/2+F4+(G4+H4)/2+I4</f>
        <v>0</v>
      </c>
      <c r="EW4" s="343">
        <f t="shared" ref="EW4:EW35" si="5">J4+K4</f>
        <v>0</v>
      </c>
      <c r="EX4" s="343">
        <f t="shared" ref="EX4:EX35" si="6">L4+M4</f>
        <v>0</v>
      </c>
      <c r="EY4" s="343">
        <f t="shared" ref="EY4:EY35" si="7">N4+O4</f>
        <v>0</v>
      </c>
      <c r="EZ4" s="343">
        <f t="shared" ref="EZ4:EZ35" si="8">P4+Q4</f>
        <v>0</v>
      </c>
      <c r="FA4" s="343">
        <f t="shared" ref="FA4:FA35" si="9">AC4</f>
        <v>0</v>
      </c>
      <c r="FB4" s="343">
        <f>(AD4+AE4+AF4+AG4)/2+AH4+AI4+AJ4+AK4</f>
        <v>0</v>
      </c>
      <c r="FC4" s="343">
        <f t="shared" ref="FC4:FC35" si="10">AL4+AM4+AN4</f>
        <v>0</v>
      </c>
      <c r="FD4" s="343">
        <f t="shared" ref="FD4:FD35" si="11">(AO4+AP4)/2+AQ4+AR4</f>
        <v>0</v>
      </c>
      <c r="FE4" s="343">
        <f t="shared" ref="FE4:FE35" si="12">AT4+AV4+AW4</f>
        <v>0</v>
      </c>
      <c r="FF4" s="343">
        <f t="shared" ref="FF4:FF35" si="13">AX4</f>
        <v>0</v>
      </c>
      <c r="FG4" s="343">
        <f>(AY4+AZ4+BA4+BB4)/2</f>
        <v>0</v>
      </c>
      <c r="FH4" s="343">
        <f t="shared" ref="FH4:FH35" si="14">BC4+BD4+BE4+BF4</f>
        <v>0</v>
      </c>
      <c r="FI4" s="343">
        <f t="shared" ref="FI4:FI35" si="15">BH4+BI4</f>
        <v>0</v>
      </c>
      <c r="FJ4" s="343">
        <f>BJ4+BK4+BL4+BM4+BN4</f>
        <v>0</v>
      </c>
      <c r="FK4" s="343">
        <f t="shared" ref="FK4:FK35" si="16">BP4/2+BQ4+BR4</f>
        <v>0</v>
      </c>
      <c r="FL4" s="343">
        <f t="shared" ref="FL4:FL35" si="17">BS4/2+BT4</f>
        <v>0</v>
      </c>
      <c r="FM4" s="343">
        <f t="shared" ref="FM4:FM35" si="18">BU4/2+BV4+BW4</f>
        <v>0</v>
      </c>
      <c r="FN4" s="343">
        <f t="shared" ref="FN4:FN35" si="19">BX4/2+BY4+BZ4+CA4</f>
        <v>0</v>
      </c>
      <c r="FO4" s="343">
        <f t="shared" ref="FO4:FO35" si="20">CB4+CC4</f>
        <v>0</v>
      </c>
      <c r="FP4" s="343">
        <f t="shared" ref="FP4:FP35" si="21">CE4/2+CF4+CG4+CH4</f>
        <v>0</v>
      </c>
      <c r="FQ4" s="343">
        <f t="shared" ref="FQ4:FQ35" si="22">CI4/2+CJ4+CK4+CL4</f>
        <v>0</v>
      </c>
      <c r="FR4" s="343">
        <f t="shared" ref="FR4:FR35" si="23">(CN4+CO4)/2+CP4+CQ4</f>
        <v>0</v>
      </c>
      <c r="FS4" s="343">
        <f t="shared" ref="FS4:FS35" si="24">CR4+CS4+CT4+CU4</f>
        <v>0</v>
      </c>
      <c r="FT4" s="343">
        <f t="shared" ref="FT4:FT35" si="25">CV4+CW4</f>
        <v>0</v>
      </c>
      <c r="FU4" s="343">
        <f t="shared" ref="FU4:FU35" si="26">CX4+CY4+CZ4</f>
        <v>0</v>
      </c>
      <c r="FV4" s="343">
        <f>DB4*2+DC4+DD4</f>
        <v>0</v>
      </c>
      <c r="FW4" s="343">
        <f>DE4*2+DF4</f>
        <v>0</v>
      </c>
      <c r="FX4" s="343">
        <f>DH4+DI4+DJ4</f>
        <v>0</v>
      </c>
      <c r="FY4" s="343">
        <f>DK4+DL4</f>
        <v>0</v>
      </c>
      <c r="FZ4" s="343">
        <f>DM4+DN4</f>
        <v>0</v>
      </c>
      <c r="GA4" s="343">
        <f>DP4+DQ4+DR4</f>
        <v>0</v>
      </c>
      <c r="GB4" s="343">
        <f>DS4</f>
        <v>0</v>
      </c>
      <c r="GC4" s="343">
        <f>DT4</f>
        <v>0</v>
      </c>
      <c r="GD4" s="343">
        <f>DU4+DV4</f>
        <v>0</v>
      </c>
      <c r="GE4" s="343">
        <f>DW4</f>
        <v>0</v>
      </c>
      <c r="GF4" s="343">
        <f>DY4+DZ4+EA4+EB4</f>
        <v>0</v>
      </c>
      <c r="GG4" s="343">
        <f>EC4+ED4</f>
        <v>0</v>
      </c>
      <c r="GH4" s="343">
        <f>EE4+EF4+EG4+EH4</f>
        <v>0</v>
      </c>
      <c r="GI4" s="343">
        <f>ER4</f>
        <v>0</v>
      </c>
      <c r="GK4" s="375">
        <f>SUM(EV4:GJ4)</f>
        <v>0</v>
      </c>
      <c r="GL4" s="375"/>
    </row>
    <row r="5" spans="1:245" x14ac:dyDescent="0.25">
      <c r="A5" s="136" t="s">
        <v>63</v>
      </c>
      <c r="B5" s="584">
        <f>Da!E23</f>
        <v>0</v>
      </c>
      <c r="C5" s="37"/>
      <c r="D5" s="353"/>
      <c r="E5" s="352"/>
      <c r="F5" s="352"/>
      <c r="G5" s="352"/>
      <c r="H5" s="352"/>
      <c r="I5" s="352"/>
      <c r="J5" s="352"/>
      <c r="K5" s="352"/>
      <c r="L5" s="352"/>
      <c r="M5" s="352"/>
      <c r="N5" s="352"/>
      <c r="O5" s="352"/>
      <c r="P5" s="352"/>
      <c r="Q5" s="352"/>
      <c r="R5" s="491">
        <f t="shared" si="0"/>
        <v>0</v>
      </c>
      <c r="S5" s="353"/>
      <c r="T5" s="352"/>
      <c r="U5" s="352"/>
      <c r="V5" s="352"/>
      <c r="W5" s="352"/>
      <c r="X5" s="352"/>
      <c r="Y5" s="352"/>
      <c r="Z5" s="352"/>
      <c r="AA5" s="352"/>
      <c r="AB5" s="352"/>
      <c r="AC5" s="29">
        <f t="shared" ref="AC5:AC35" si="27">S5+T5+U5+V5+W5+X5+Y5+Z5+AA5+AB5</f>
        <v>0</v>
      </c>
      <c r="AD5" s="352"/>
      <c r="AE5" s="352"/>
      <c r="AF5" s="352"/>
      <c r="AG5" s="352"/>
      <c r="AH5" s="352"/>
      <c r="AI5" s="352"/>
      <c r="AJ5" s="352"/>
      <c r="AK5" s="352"/>
      <c r="AL5" s="352"/>
      <c r="AM5" s="352"/>
      <c r="AN5" s="352"/>
      <c r="AO5" s="358"/>
      <c r="AP5" s="358"/>
      <c r="AQ5" s="358"/>
      <c r="AR5" s="358"/>
      <c r="AS5" s="491">
        <f t="shared" ref="AS5:AS35" si="28">(AD5+AE5+AF5+AG5)/2+AH5+AI5+AJ5+AK5+AL5+AM5+AN5+(AO5+AP5)/2+AQ5+AR5</f>
        <v>0</v>
      </c>
      <c r="AT5" s="353"/>
      <c r="AU5" s="353"/>
      <c r="AV5" s="352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29">
        <f t="shared" ref="BG5:BG35" si="29">(AT5+AU5)/2 +AV5+AW5+AX5+(AY5+AZ5+BA5+BB5)/2+BC5+BD5+BE5+BF5</f>
        <v>0</v>
      </c>
      <c r="BH5" s="353"/>
      <c r="BI5" s="352"/>
      <c r="BJ5" s="352"/>
      <c r="BK5" s="352"/>
      <c r="BL5" s="352"/>
      <c r="BM5" s="352"/>
      <c r="BN5" s="352"/>
      <c r="BO5" s="384">
        <f t="shared" ref="BO5:BO35" si="30">SUM(BH5:BN5)</f>
        <v>0</v>
      </c>
      <c r="BP5" s="361"/>
      <c r="BQ5" s="353"/>
      <c r="BR5" s="353"/>
      <c r="BS5" s="353"/>
      <c r="BT5" s="353"/>
      <c r="BU5" s="353"/>
      <c r="BV5" s="352"/>
      <c r="BW5" s="352"/>
      <c r="BX5" s="352"/>
      <c r="BY5" s="352"/>
      <c r="BZ5" s="352"/>
      <c r="CA5" s="352"/>
      <c r="CB5" s="352"/>
      <c r="CC5" s="440"/>
      <c r="CD5" s="491">
        <f t="shared" ref="CD5:CD35" si="31">(BP5/2)+BQ5+BR5+(BS5/2)+BT5+(BU5/2)+BV5+BW5+BX5/2+BY5+BZ5+CA5+CB5+CC5</f>
        <v>0</v>
      </c>
      <c r="CE5" s="361"/>
      <c r="CF5" s="352"/>
      <c r="CG5" s="352"/>
      <c r="CH5" s="352"/>
      <c r="CI5" s="352"/>
      <c r="CJ5" s="352"/>
      <c r="CK5" s="352"/>
      <c r="CL5" s="440"/>
      <c r="CM5" s="490">
        <f t="shared" ref="CM5:CM35" si="32">CE5/2+CF5+CG5+CH5+CI5/2+CJ5+CK5+CL5</f>
        <v>0</v>
      </c>
      <c r="CN5" s="361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440"/>
      <c r="DA5" s="441">
        <f t="shared" ref="DA5:DA35" si="33">(CN5+CO5)/2 +CP5+CQ5+CR5+CS5+CT5+CU5+CV5+CW5+CX5+CY5+CZ5</f>
        <v>0</v>
      </c>
      <c r="DB5" s="361"/>
      <c r="DC5" s="352"/>
      <c r="DD5" s="352"/>
      <c r="DE5" s="352"/>
      <c r="DF5" s="440"/>
      <c r="DG5" s="492">
        <f t="shared" ref="DG5:DG35" si="34">DB5*2+DC5+DD5+DE5*2+DF5</f>
        <v>0</v>
      </c>
      <c r="DH5" s="361"/>
      <c r="DI5" s="352"/>
      <c r="DJ5" s="352"/>
      <c r="DK5" s="352"/>
      <c r="DL5" s="352"/>
      <c r="DM5" s="352"/>
      <c r="DN5" s="440"/>
      <c r="DO5" s="33">
        <f t="shared" si="1"/>
        <v>0</v>
      </c>
      <c r="DP5" s="361"/>
      <c r="DQ5" s="352"/>
      <c r="DR5" s="352"/>
      <c r="DS5" s="352"/>
      <c r="DT5" s="352"/>
      <c r="DU5" s="352"/>
      <c r="DV5" s="352"/>
      <c r="DW5" s="440"/>
      <c r="DX5" s="33">
        <f t="shared" ref="DX5:DX35" si="35">SUM(DP5:DW5)</f>
        <v>0</v>
      </c>
      <c r="DY5" s="361"/>
      <c r="DZ5" s="352"/>
      <c r="EA5" s="352"/>
      <c r="EB5" s="352"/>
      <c r="EC5" s="352"/>
      <c r="ED5" s="352"/>
      <c r="EE5" s="352"/>
      <c r="EF5" s="352"/>
      <c r="EG5" s="352"/>
      <c r="EH5" s="440"/>
      <c r="EI5" s="441">
        <f t="shared" ref="EI5:EI35" si="36">SUM(DY5:EH5)</f>
        <v>0</v>
      </c>
      <c r="EJ5" s="361"/>
      <c r="EK5" s="352"/>
      <c r="EL5" s="352"/>
      <c r="EM5" s="352"/>
      <c r="EN5" s="352"/>
      <c r="EO5" s="352"/>
      <c r="EP5" s="352"/>
      <c r="EQ5" s="440"/>
      <c r="ER5" s="437">
        <f t="shared" si="2"/>
        <v>0</v>
      </c>
      <c r="ES5" s="375">
        <f t="shared" si="3"/>
        <v>0</v>
      </c>
      <c r="EV5" s="343">
        <f t="shared" si="4"/>
        <v>0</v>
      </c>
      <c r="EW5" s="343">
        <f t="shared" si="5"/>
        <v>0</v>
      </c>
      <c r="EX5" s="343">
        <f t="shared" si="6"/>
        <v>0</v>
      </c>
      <c r="EY5" s="343">
        <f t="shared" si="7"/>
        <v>0</v>
      </c>
      <c r="EZ5" s="343">
        <f t="shared" si="8"/>
        <v>0</v>
      </c>
      <c r="FA5" s="343">
        <f t="shared" si="9"/>
        <v>0</v>
      </c>
      <c r="FB5" s="343">
        <f t="shared" ref="FB5:FB35" si="37">(AD5+AE5+AF5+AG5)/2+AH5+AI5+AJ5+AK5</f>
        <v>0</v>
      </c>
      <c r="FC5" s="343">
        <f t="shared" si="10"/>
        <v>0</v>
      </c>
      <c r="FD5" s="343">
        <f t="shared" si="11"/>
        <v>0</v>
      </c>
      <c r="FE5" s="343">
        <f t="shared" si="12"/>
        <v>0</v>
      </c>
      <c r="FF5" s="343">
        <f t="shared" si="13"/>
        <v>0</v>
      </c>
      <c r="FG5" s="343">
        <f t="shared" ref="FG5:FG35" si="38">(AY5+AZ5+BA5+BB5)/2</f>
        <v>0</v>
      </c>
      <c r="FH5" s="343">
        <f t="shared" si="14"/>
        <v>0</v>
      </c>
      <c r="FI5" s="343">
        <f t="shared" si="15"/>
        <v>0</v>
      </c>
      <c r="FJ5" s="343">
        <f t="shared" ref="FJ5:FJ35" si="39">BJ5+BK5+BL5+BM5+BN5</f>
        <v>0</v>
      </c>
      <c r="FK5" s="343">
        <f t="shared" si="16"/>
        <v>0</v>
      </c>
      <c r="FL5" s="343">
        <f t="shared" si="17"/>
        <v>0</v>
      </c>
      <c r="FM5" s="343">
        <f t="shared" si="18"/>
        <v>0</v>
      </c>
      <c r="FN5" s="343">
        <f t="shared" si="19"/>
        <v>0</v>
      </c>
      <c r="FO5" s="343">
        <f t="shared" si="20"/>
        <v>0</v>
      </c>
      <c r="FP5" s="343">
        <f t="shared" si="21"/>
        <v>0</v>
      </c>
      <c r="FQ5" s="343">
        <f t="shared" si="22"/>
        <v>0</v>
      </c>
      <c r="FR5" s="343">
        <f t="shared" si="23"/>
        <v>0</v>
      </c>
      <c r="FS5" s="343">
        <f t="shared" si="24"/>
        <v>0</v>
      </c>
      <c r="FT5" s="343">
        <f t="shared" si="25"/>
        <v>0</v>
      </c>
      <c r="FU5" s="343">
        <f t="shared" si="26"/>
        <v>0</v>
      </c>
      <c r="FV5" s="343">
        <f t="shared" ref="FV5:FV35" si="40">DB5*2+DC5+DD5</f>
        <v>0</v>
      </c>
      <c r="FW5" s="343">
        <f t="shared" ref="FW5:FW35" si="41">DE5*2+DF5</f>
        <v>0</v>
      </c>
      <c r="FX5" s="343">
        <f t="shared" ref="FX5:FX35" si="42">DH5+DI5+DJ5</f>
        <v>0</v>
      </c>
      <c r="FY5" s="343">
        <f t="shared" ref="FY5:FY35" si="43">DK5+DL5</f>
        <v>0</v>
      </c>
      <c r="FZ5" s="343">
        <f t="shared" ref="FZ5:FZ35" si="44">DM5+DN5</f>
        <v>0</v>
      </c>
      <c r="GA5" s="343">
        <f t="shared" ref="GA5:GA35" si="45">DP5+DQ5+DR5</f>
        <v>0</v>
      </c>
      <c r="GB5" s="343">
        <f t="shared" ref="GB5:GC35" si="46">DS5</f>
        <v>0</v>
      </c>
      <c r="GC5" s="343">
        <f t="shared" si="46"/>
        <v>0</v>
      </c>
      <c r="GD5" s="343">
        <f t="shared" ref="GD5:GD35" si="47">DU5+DV5</f>
        <v>0</v>
      </c>
      <c r="GE5" s="343">
        <f t="shared" ref="GE5:GE35" si="48">DW5</f>
        <v>0</v>
      </c>
      <c r="GF5" s="343">
        <f t="shared" ref="GF5:GF35" si="49">DY5+DZ5+EA5+EB5</f>
        <v>0</v>
      </c>
      <c r="GG5" s="343">
        <f t="shared" ref="GG5:GG35" si="50">EC5+ED5</f>
        <v>0</v>
      </c>
      <c r="GH5" s="343">
        <f t="shared" ref="GH5:GH35" si="51">EE5+EF5+EG5+EH5</f>
        <v>0</v>
      </c>
      <c r="GI5" s="343">
        <f t="shared" ref="GI5:GI35" si="52">ER5</f>
        <v>0</v>
      </c>
      <c r="GK5" s="375">
        <f t="shared" ref="GK5:GK35" si="53">SUM(EV5:GJ5)</f>
        <v>0</v>
      </c>
      <c r="GL5" s="375"/>
    </row>
    <row r="6" spans="1:245" x14ac:dyDescent="0.25">
      <c r="A6" s="136" t="s">
        <v>64</v>
      </c>
      <c r="B6" s="584">
        <f>Da!E24</f>
        <v>0</v>
      </c>
      <c r="C6" s="37"/>
      <c r="D6" s="353"/>
      <c r="E6" s="352"/>
      <c r="F6" s="352"/>
      <c r="G6" s="352"/>
      <c r="H6" s="352"/>
      <c r="I6" s="352"/>
      <c r="J6" s="352"/>
      <c r="K6" s="352"/>
      <c r="L6" s="352"/>
      <c r="M6" s="352"/>
      <c r="N6" s="352"/>
      <c r="O6" s="352"/>
      <c r="P6" s="352"/>
      <c r="Q6" s="352"/>
      <c r="R6" s="491">
        <f t="shared" si="0"/>
        <v>0</v>
      </c>
      <c r="S6" s="353"/>
      <c r="T6" s="352"/>
      <c r="U6" s="352"/>
      <c r="V6" s="352"/>
      <c r="W6" s="352"/>
      <c r="X6" s="352"/>
      <c r="Y6" s="352"/>
      <c r="Z6" s="352"/>
      <c r="AA6" s="352"/>
      <c r="AB6" s="352"/>
      <c r="AC6" s="29">
        <f t="shared" si="27"/>
        <v>0</v>
      </c>
      <c r="AD6" s="352"/>
      <c r="AE6" s="352"/>
      <c r="AF6" s="352"/>
      <c r="AG6" s="352"/>
      <c r="AH6" s="352"/>
      <c r="AI6" s="352"/>
      <c r="AJ6" s="352"/>
      <c r="AK6" s="352"/>
      <c r="AL6" s="352"/>
      <c r="AM6" s="352"/>
      <c r="AN6" s="352"/>
      <c r="AO6" s="358"/>
      <c r="AP6" s="358"/>
      <c r="AQ6" s="358"/>
      <c r="AR6" s="358"/>
      <c r="AS6" s="491">
        <f t="shared" si="28"/>
        <v>0</v>
      </c>
      <c r="AT6" s="353"/>
      <c r="AU6" s="353"/>
      <c r="AV6" s="352"/>
      <c r="AW6" s="352"/>
      <c r="AX6" s="352"/>
      <c r="AY6" s="352"/>
      <c r="AZ6" s="352"/>
      <c r="BA6" s="352"/>
      <c r="BB6" s="352"/>
      <c r="BC6" s="352"/>
      <c r="BD6" s="352"/>
      <c r="BE6" s="352"/>
      <c r="BF6" s="352"/>
      <c r="BG6" s="29">
        <f t="shared" si="29"/>
        <v>0</v>
      </c>
      <c r="BH6" s="353"/>
      <c r="BI6" s="352"/>
      <c r="BJ6" s="352"/>
      <c r="BK6" s="352"/>
      <c r="BL6" s="352"/>
      <c r="BM6" s="352"/>
      <c r="BN6" s="352"/>
      <c r="BO6" s="384">
        <f t="shared" si="30"/>
        <v>0</v>
      </c>
      <c r="BP6" s="361"/>
      <c r="BQ6" s="353"/>
      <c r="BR6" s="353"/>
      <c r="BS6" s="353"/>
      <c r="BT6" s="353"/>
      <c r="BU6" s="353"/>
      <c r="BV6" s="352"/>
      <c r="BW6" s="352"/>
      <c r="BX6" s="352"/>
      <c r="BY6" s="352"/>
      <c r="BZ6" s="352"/>
      <c r="CA6" s="352"/>
      <c r="CB6" s="352"/>
      <c r="CC6" s="440"/>
      <c r="CD6" s="491">
        <f t="shared" si="31"/>
        <v>0</v>
      </c>
      <c r="CE6" s="361"/>
      <c r="CF6" s="352"/>
      <c r="CG6" s="352"/>
      <c r="CH6" s="352"/>
      <c r="CI6" s="352"/>
      <c r="CJ6" s="352"/>
      <c r="CK6" s="352"/>
      <c r="CL6" s="440"/>
      <c r="CM6" s="490">
        <f t="shared" si="32"/>
        <v>0</v>
      </c>
      <c r="CN6" s="361"/>
      <c r="CO6" s="352"/>
      <c r="CP6" s="352"/>
      <c r="CQ6" s="352"/>
      <c r="CR6" s="352"/>
      <c r="CS6" s="352"/>
      <c r="CT6" s="352"/>
      <c r="CU6" s="352"/>
      <c r="CV6" s="352"/>
      <c r="CW6" s="352"/>
      <c r="CX6" s="352"/>
      <c r="CY6" s="352"/>
      <c r="CZ6" s="440"/>
      <c r="DA6" s="441">
        <f t="shared" si="33"/>
        <v>0</v>
      </c>
      <c r="DB6" s="361"/>
      <c r="DC6" s="352"/>
      <c r="DD6" s="352"/>
      <c r="DE6" s="352"/>
      <c r="DF6" s="440"/>
      <c r="DG6" s="492">
        <f t="shared" si="34"/>
        <v>0</v>
      </c>
      <c r="DH6" s="361"/>
      <c r="DI6" s="352"/>
      <c r="DJ6" s="352"/>
      <c r="DK6" s="352"/>
      <c r="DL6" s="352"/>
      <c r="DM6" s="352"/>
      <c r="DN6" s="440"/>
      <c r="DO6" s="33">
        <f t="shared" si="1"/>
        <v>0</v>
      </c>
      <c r="DP6" s="361"/>
      <c r="DQ6" s="352"/>
      <c r="DR6" s="352"/>
      <c r="DS6" s="352"/>
      <c r="DT6" s="352"/>
      <c r="DU6" s="352"/>
      <c r="DV6" s="352"/>
      <c r="DW6" s="440"/>
      <c r="DX6" s="33">
        <f t="shared" si="35"/>
        <v>0</v>
      </c>
      <c r="DY6" s="361"/>
      <c r="DZ6" s="352"/>
      <c r="EA6" s="352"/>
      <c r="EB6" s="352"/>
      <c r="EC6" s="352"/>
      <c r="ED6" s="352"/>
      <c r="EE6" s="352"/>
      <c r="EF6" s="352"/>
      <c r="EG6" s="352"/>
      <c r="EH6" s="440"/>
      <c r="EI6" s="441">
        <f t="shared" si="36"/>
        <v>0</v>
      </c>
      <c r="EJ6" s="361"/>
      <c r="EK6" s="352"/>
      <c r="EL6" s="352"/>
      <c r="EM6" s="352"/>
      <c r="EN6" s="352"/>
      <c r="EO6" s="352"/>
      <c r="EP6" s="352"/>
      <c r="EQ6" s="440"/>
      <c r="ER6" s="437">
        <f t="shared" si="2"/>
        <v>0</v>
      </c>
      <c r="ES6" s="375">
        <f t="shared" si="3"/>
        <v>0</v>
      </c>
      <c r="EV6" s="343">
        <f t="shared" si="4"/>
        <v>0</v>
      </c>
      <c r="EW6" s="343">
        <f t="shared" si="5"/>
        <v>0</v>
      </c>
      <c r="EX6" s="343">
        <f t="shared" si="6"/>
        <v>0</v>
      </c>
      <c r="EY6" s="343">
        <f t="shared" si="7"/>
        <v>0</v>
      </c>
      <c r="EZ6" s="343">
        <f t="shared" si="8"/>
        <v>0</v>
      </c>
      <c r="FA6" s="343">
        <f t="shared" si="9"/>
        <v>0</v>
      </c>
      <c r="FB6" s="343">
        <f t="shared" si="37"/>
        <v>0</v>
      </c>
      <c r="FC6" s="343">
        <f t="shared" si="10"/>
        <v>0</v>
      </c>
      <c r="FD6" s="343">
        <f t="shared" si="11"/>
        <v>0</v>
      </c>
      <c r="FE6" s="343">
        <f t="shared" si="12"/>
        <v>0</v>
      </c>
      <c r="FF6" s="343">
        <f t="shared" si="13"/>
        <v>0</v>
      </c>
      <c r="FG6" s="343">
        <f t="shared" si="38"/>
        <v>0</v>
      </c>
      <c r="FH6" s="343">
        <f t="shared" si="14"/>
        <v>0</v>
      </c>
      <c r="FI6" s="343">
        <f t="shared" si="15"/>
        <v>0</v>
      </c>
      <c r="FJ6" s="343">
        <f t="shared" si="39"/>
        <v>0</v>
      </c>
      <c r="FK6" s="343">
        <f t="shared" si="16"/>
        <v>0</v>
      </c>
      <c r="FL6" s="343">
        <f t="shared" si="17"/>
        <v>0</v>
      </c>
      <c r="FM6" s="343">
        <f t="shared" si="18"/>
        <v>0</v>
      </c>
      <c r="FN6" s="343">
        <f t="shared" si="19"/>
        <v>0</v>
      </c>
      <c r="FO6" s="343">
        <f t="shared" si="20"/>
        <v>0</v>
      </c>
      <c r="FP6" s="343">
        <f t="shared" si="21"/>
        <v>0</v>
      </c>
      <c r="FQ6" s="343">
        <f t="shared" si="22"/>
        <v>0</v>
      </c>
      <c r="FR6" s="343">
        <f t="shared" si="23"/>
        <v>0</v>
      </c>
      <c r="FS6" s="343">
        <f t="shared" si="24"/>
        <v>0</v>
      </c>
      <c r="FT6" s="343">
        <f t="shared" si="25"/>
        <v>0</v>
      </c>
      <c r="FU6" s="343">
        <f t="shared" si="26"/>
        <v>0</v>
      </c>
      <c r="FV6" s="343">
        <f t="shared" si="40"/>
        <v>0</v>
      </c>
      <c r="FW6" s="343">
        <f t="shared" si="41"/>
        <v>0</v>
      </c>
      <c r="FX6" s="343">
        <f t="shared" si="42"/>
        <v>0</v>
      </c>
      <c r="FY6" s="343">
        <f t="shared" si="43"/>
        <v>0</v>
      </c>
      <c r="FZ6" s="343">
        <f t="shared" si="44"/>
        <v>0</v>
      </c>
      <c r="GA6" s="343">
        <f t="shared" si="45"/>
        <v>0</v>
      </c>
      <c r="GB6" s="343">
        <f t="shared" si="46"/>
        <v>0</v>
      </c>
      <c r="GC6" s="343">
        <f t="shared" si="46"/>
        <v>0</v>
      </c>
      <c r="GD6" s="343">
        <f t="shared" si="47"/>
        <v>0</v>
      </c>
      <c r="GE6" s="343">
        <f t="shared" si="48"/>
        <v>0</v>
      </c>
      <c r="GF6" s="343">
        <f t="shared" si="49"/>
        <v>0</v>
      </c>
      <c r="GG6" s="343">
        <f t="shared" si="50"/>
        <v>0</v>
      </c>
      <c r="GH6" s="343">
        <f t="shared" si="51"/>
        <v>0</v>
      </c>
      <c r="GI6" s="343">
        <f t="shared" si="52"/>
        <v>0</v>
      </c>
      <c r="GK6" s="375">
        <f t="shared" si="53"/>
        <v>0</v>
      </c>
      <c r="GL6" s="375"/>
    </row>
    <row r="7" spans="1:245" x14ac:dyDescent="0.25">
      <c r="A7" s="136" t="s">
        <v>65</v>
      </c>
      <c r="B7" s="584">
        <f>Da!E25</f>
        <v>0</v>
      </c>
      <c r="C7" s="137"/>
      <c r="D7" s="353"/>
      <c r="E7" s="352"/>
      <c r="F7" s="352"/>
      <c r="G7" s="352"/>
      <c r="H7" s="352"/>
      <c r="I7" s="352"/>
      <c r="J7" s="352"/>
      <c r="K7" s="352"/>
      <c r="L7" s="352"/>
      <c r="M7" s="352"/>
      <c r="N7" s="352"/>
      <c r="O7" s="352"/>
      <c r="P7" s="352"/>
      <c r="Q7" s="352"/>
      <c r="R7" s="491">
        <f t="shared" si="0"/>
        <v>0</v>
      </c>
      <c r="S7" s="353"/>
      <c r="T7" s="352"/>
      <c r="U7" s="352"/>
      <c r="V7" s="352"/>
      <c r="W7" s="352"/>
      <c r="X7" s="352"/>
      <c r="Y7" s="352"/>
      <c r="Z7" s="352"/>
      <c r="AA7" s="352"/>
      <c r="AB7" s="352"/>
      <c r="AC7" s="29">
        <f t="shared" si="27"/>
        <v>0</v>
      </c>
      <c r="AD7" s="352"/>
      <c r="AE7" s="352"/>
      <c r="AF7" s="352"/>
      <c r="AG7" s="352"/>
      <c r="AH7" s="352"/>
      <c r="AI7" s="352"/>
      <c r="AJ7" s="352"/>
      <c r="AK7" s="352"/>
      <c r="AL7" s="352"/>
      <c r="AM7" s="352"/>
      <c r="AN7" s="352"/>
      <c r="AO7" s="358"/>
      <c r="AP7" s="358"/>
      <c r="AQ7" s="358"/>
      <c r="AR7" s="358"/>
      <c r="AS7" s="491">
        <f t="shared" si="28"/>
        <v>0</v>
      </c>
      <c r="AT7" s="353"/>
      <c r="AU7" s="353"/>
      <c r="AV7" s="352"/>
      <c r="AW7" s="352"/>
      <c r="AX7" s="352"/>
      <c r="AY7" s="352"/>
      <c r="AZ7" s="352"/>
      <c r="BA7" s="352"/>
      <c r="BB7" s="352"/>
      <c r="BC7" s="352"/>
      <c r="BD7" s="352"/>
      <c r="BE7" s="352"/>
      <c r="BF7" s="352"/>
      <c r="BG7" s="29">
        <f t="shared" si="29"/>
        <v>0</v>
      </c>
      <c r="BH7" s="353"/>
      <c r="BI7" s="352"/>
      <c r="BJ7" s="352"/>
      <c r="BK7" s="352"/>
      <c r="BL7" s="352"/>
      <c r="BM7" s="352"/>
      <c r="BN7" s="352"/>
      <c r="BO7" s="384">
        <f t="shared" si="30"/>
        <v>0</v>
      </c>
      <c r="BP7" s="361"/>
      <c r="BQ7" s="353"/>
      <c r="BR7" s="353"/>
      <c r="BS7" s="353"/>
      <c r="BT7" s="353"/>
      <c r="BU7" s="353"/>
      <c r="BV7" s="352"/>
      <c r="BW7" s="352"/>
      <c r="BX7" s="352"/>
      <c r="BY7" s="352"/>
      <c r="BZ7" s="352"/>
      <c r="CA7" s="352"/>
      <c r="CB7" s="352"/>
      <c r="CC7" s="440"/>
      <c r="CD7" s="491">
        <f t="shared" si="31"/>
        <v>0</v>
      </c>
      <c r="CE7" s="361"/>
      <c r="CF7" s="352"/>
      <c r="CG7" s="352"/>
      <c r="CH7" s="352"/>
      <c r="CI7" s="352"/>
      <c r="CJ7" s="352"/>
      <c r="CK7" s="352"/>
      <c r="CL7" s="440"/>
      <c r="CM7" s="490">
        <f t="shared" si="32"/>
        <v>0</v>
      </c>
      <c r="CN7" s="361"/>
      <c r="CO7" s="352"/>
      <c r="CP7" s="352"/>
      <c r="CQ7" s="352"/>
      <c r="CR7" s="352"/>
      <c r="CS7" s="352"/>
      <c r="CT7" s="352"/>
      <c r="CU7" s="352"/>
      <c r="CV7" s="352"/>
      <c r="CW7" s="352"/>
      <c r="CX7" s="352"/>
      <c r="CY7" s="352"/>
      <c r="CZ7" s="440"/>
      <c r="DA7" s="441">
        <f t="shared" si="33"/>
        <v>0</v>
      </c>
      <c r="DB7" s="361"/>
      <c r="DC7" s="352"/>
      <c r="DD7" s="352"/>
      <c r="DE7" s="352"/>
      <c r="DF7" s="440"/>
      <c r="DG7" s="492">
        <f t="shared" si="34"/>
        <v>0</v>
      </c>
      <c r="DH7" s="361"/>
      <c r="DI7" s="352"/>
      <c r="DJ7" s="352"/>
      <c r="DK7" s="352"/>
      <c r="DL7" s="352"/>
      <c r="DM7" s="352"/>
      <c r="DN7" s="440"/>
      <c r="DO7" s="33">
        <f t="shared" si="1"/>
        <v>0</v>
      </c>
      <c r="DP7" s="361"/>
      <c r="DQ7" s="352"/>
      <c r="DR7" s="352"/>
      <c r="DS7" s="352"/>
      <c r="DT7" s="352"/>
      <c r="DU7" s="352"/>
      <c r="DV7" s="352"/>
      <c r="DW7" s="440"/>
      <c r="DX7" s="33">
        <f t="shared" si="35"/>
        <v>0</v>
      </c>
      <c r="DY7" s="361"/>
      <c r="DZ7" s="352"/>
      <c r="EA7" s="352"/>
      <c r="EB7" s="352"/>
      <c r="EC7" s="352"/>
      <c r="ED7" s="352"/>
      <c r="EE7" s="352"/>
      <c r="EF7" s="352"/>
      <c r="EG7" s="352"/>
      <c r="EH7" s="440"/>
      <c r="EI7" s="441">
        <f t="shared" si="36"/>
        <v>0</v>
      </c>
      <c r="EJ7" s="361"/>
      <c r="EK7" s="352"/>
      <c r="EL7" s="352"/>
      <c r="EM7" s="352"/>
      <c r="EN7" s="352"/>
      <c r="EO7" s="352"/>
      <c r="EP7" s="352"/>
      <c r="EQ7" s="440"/>
      <c r="ER7" s="437">
        <f t="shared" si="2"/>
        <v>0</v>
      </c>
      <c r="ES7" s="375">
        <f t="shared" si="3"/>
        <v>0</v>
      </c>
      <c r="EV7" s="343">
        <f t="shared" si="4"/>
        <v>0</v>
      </c>
      <c r="EW7" s="343">
        <f t="shared" si="5"/>
        <v>0</v>
      </c>
      <c r="EX7" s="343">
        <f t="shared" si="6"/>
        <v>0</v>
      </c>
      <c r="EY7" s="343">
        <f t="shared" si="7"/>
        <v>0</v>
      </c>
      <c r="EZ7" s="343">
        <f t="shared" si="8"/>
        <v>0</v>
      </c>
      <c r="FA7" s="343">
        <f t="shared" si="9"/>
        <v>0</v>
      </c>
      <c r="FB7" s="343">
        <f t="shared" si="37"/>
        <v>0</v>
      </c>
      <c r="FC7" s="343">
        <f t="shared" si="10"/>
        <v>0</v>
      </c>
      <c r="FD7" s="343">
        <f t="shared" si="11"/>
        <v>0</v>
      </c>
      <c r="FE7" s="343">
        <f t="shared" si="12"/>
        <v>0</v>
      </c>
      <c r="FF7" s="343">
        <f t="shared" si="13"/>
        <v>0</v>
      </c>
      <c r="FG7" s="343">
        <f t="shared" si="38"/>
        <v>0</v>
      </c>
      <c r="FH7" s="343">
        <f t="shared" si="14"/>
        <v>0</v>
      </c>
      <c r="FI7" s="343">
        <f t="shared" si="15"/>
        <v>0</v>
      </c>
      <c r="FJ7" s="343">
        <f t="shared" si="39"/>
        <v>0</v>
      </c>
      <c r="FK7" s="343">
        <f t="shared" si="16"/>
        <v>0</v>
      </c>
      <c r="FL7" s="343">
        <f t="shared" si="17"/>
        <v>0</v>
      </c>
      <c r="FM7" s="343">
        <f t="shared" si="18"/>
        <v>0</v>
      </c>
      <c r="FN7" s="343">
        <f t="shared" si="19"/>
        <v>0</v>
      </c>
      <c r="FO7" s="343">
        <f t="shared" si="20"/>
        <v>0</v>
      </c>
      <c r="FP7" s="343">
        <f t="shared" si="21"/>
        <v>0</v>
      </c>
      <c r="FQ7" s="343">
        <f t="shared" si="22"/>
        <v>0</v>
      </c>
      <c r="FR7" s="343">
        <f t="shared" si="23"/>
        <v>0</v>
      </c>
      <c r="FS7" s="343">
        <f t="shared" si="24"/>
        <v>0</v>
      </c>
      <c r="FT7" s="343">
        <f t="shared" si="25"/>
        <v>0</v>
      </c>
      <c r="FU7" s="343">
        <f t="shared" si="26"/>
        <v>0</v>
      </c>
      <c r="FV7" s="343">
        <f t="shared" si="40"/>
        <v>0</v>
      </c>
      <c r="FW7" s="343">
        <f t="shared" si="41"/>
        <v>0</v>
      </c>
      <c r="FX7" s="343">
        <f t="shared" si="42"/>
        <v>0</v>
      </c>
      <c r="FY7" s="343">
        <f t="shared" si="43"/>
        <v>0</v>
      </c>
      <c r="FZ7" s="343">
        <f t="shared" si="44"/>
        <v>0</v>
      </c>
      <c r="GA7" s="343">
        <f t="shared" si="45"/>
        <v>0</v>
      </c>
      <c r="GB7" s="343">
        <f t="shared" si="46"/>
        <v>0</v>
      </c>
      <c r="GC7" s="343">
        <f t="shared" si="46"/>
        <v>0</v>
      </c>
      <c r="GD7" s="343">
        <f t="shared" si="47"/>
        <v>0</v>
      </c>
      <c r="GE7" s="343">
        <f t="shared" si="48"/>
        <v>0</v>
      </c>
      <c r="GF7" s="343">
        <f t="shared" si="49"/>
        <v>0</v>
      </c>
      <c r="GG7" s="343">
        <f t="shared" si="50"/>
        <v>0</v>
      </c>
      <c r="GH7" s="343">
        <f t="shared" si="51"/>
        <v>0</v>
      </c>
      <c r="GI7" s="343">
        <f t="shared" si="52"/>
        <v>0</v>
      </c>
      <c r="GK7" s="375">
        <f t="shared" si="53"/>
        <v>0</v>
      </c>
      <c r="GL7" s="375"/>
    </row>
    <row r="8" spans="1:245" x14ac:dyDescent="0.25">
      <c r="A8" s="136" t="s">
        <v>66</v>
      </c>
      <c r="B8" s="584">
        <f>Da!E26</f>
        <v>0</v>
      </c>
      <c r="C8" s="137"/>
      <c r="D8" s="353"/>
      <c r="E8" s="352"/>
      <c r="F8" s="352"/>
      <c r="G8" s="352"/>
      <c r="H8" s="352"/>
      <c r="I8" s="352"/>
      <c r="J8" s="352"/>
      <c r="K8" s="352"/>
      <c r="L8" s="352"/>
      <c r="M8" s="352"/>
      <c r="N8" s="352"/>
      <c r="O8" s="352"/>
      <c r="P8" s="352"/>
      <c r="Q8" s="352"/>
      <c r="R8" s="491">
        <f t="shared" si="0"/>
        <v>0</v>
      </c>
      <c r="S8" s="353"/>
      <c r="T8" s="352"/>
      <c r="U8" s="352"/>
      <c r="V8" s="352"/>
      <c r="W8" s="352"/>
      <c r="X8" s="352"/>
      <c r="Y8" s="352"/>
      <c r="Z8" s="352"/>
      <c r="AA8" s="352"/>
      <c r="AB8" s="352"/>
      <c r="AC8" s="29">
        <f t="shared" si="27"/>
        <v>0</v>
      </c>
      <c r="AD8" s="352"/>
      <c r="AE8" s="352"/>
      <c r="AF8" s="352"/>
      <c r="AG8" s="352"/>
      <c r="AH8" s="352"/>
      <c r="AI8" s="352"/>
      <c r="AJ8" s="352"/>
      <c r="AK8" s="352"/>
      <c r="AL8" s="352"/>
      <c r="AM8" s="352"/>
      <c r="AN8" s="352"/>
      <c r="AO8" s="358"/>
      <c r="AP8" s="358"/>
      <c r="AQ8" s="358"/>
      <c r="AR8" s="358"/>
      <c r="AS8" s="491">
        <f t="shared" si="28"/>
        <v>0</v>
      </c>
      <c r="AT8" s="353"/>
      <c r="AU8" s="353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29">
        <f t="shared" si="29"/>
        <v>0</v>
      </c>
      <c r="BH8" s="353"/>
      <c r="BI8" s="352"/>
      <c r="BJ8" s="352"/>
      <c r="BK8" s="352"/>
      <c r="BL8" s="352"/>
      <c r="BM8" s="352"/>
      <c r="BN8" s="352"/>
      <c r="BO8" s="384">
        <f t="shared" si="30"/>
        <v>0</v>
      </c>
      <c r="BP8" s="361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440"/>
      <c r="CD8" s="491">
        <f t="shared" si="31"/>
        <v>0</v>
      </c>
      <c r="CE8" s="581"/>
      <c r="CF8" s="580"/>
      <c r="CG8" s="580"/>
      <c r="CH8" s="580"/>
      <c r="CI8" s="580"/>
      <c r="CJ8" s="580"/>
      <c r="CK8" s="580"/>
      <c r="CL8" s="582"/>
      <c r="CM8" s="490">
        <f t="shared" si="32"/>
        <v>0</v>
      </c>
      <c r="CN8" s="361"/>
      <c r="CO8" s="352"/>
      <c r="CP8" s="352"/>
      <c r="CQ8" s="352"/>
      <c r="CR8" s="352"/>
      <c r="CS8" s="352"/>
      <c r="CT8" s="352"/>
      <c r="CU8" s="352"/>
      <c r="CV8" s="352"/>
      <c r="CW8" s="352"/>
      <c r="CX8" s="352"/>
      <c r="CY8" s="352"/>
      <c r="CZ8" s="440"/>
      <c r="DA8" s="441">
        <f t="shared" si="33"/>
        <v>0</v>
      </c>
      <c r="DB8" s="361"/>
      <c r="DC8" s="352"/>
      <c r="DD8" s="352"/>
      <c r="DE8" s="352"/>
      <c r="DF8" s="440"/>
      <c r="DG8" s="492">
        <f t="shared" si="34"/>
        <v>0</v>
      </c>
      <c r="DH8" s="361"/>
      <c r="DI8" s="352"/>
      <c r="DJ8" s="352"/>
      <c r="DK8" s="352"/>
      <c r="DL8" s="352"/>
      <c r="DM8" s="352"/>
      <c r="DN8" s="440"/>
      <c r="DO8" s="33">
        <f t="shared" si="1"/>
        <v>0</v>
      </c>
      <c r="DP8" s="361"/>
      <c r="DQ8" s="352"/>
      <c r="DR8" s="352"/>
      <c r="DS8" s="352"/>
      <c r="DT8" s="352"/>
      <c r="DU8" s="352"/>
      <c r="DV8" s="352"/>
      <c r="DW8" s="440"/>
      <c r="DX8" s="33">
        <f t="shared" si="35"/>
        <v>0</v>
      </c>
      <c r="DY8" s="361"/>
      <c r="DZ8" s="352"/>
      <c r="EA8" s="352"/>
      <c r="EB8" s="352"/>
      <c r="EC8" s="352"/>
      <c r="ED8" s="352"/>
      <c r="EE8" s="352"/>
      <c r="EF8" s="352"/>
      <c r="EG8" s="352"/>
      <c r="EH8" s="440"/>
      <c r="EI8" s="441">
        <f t="shared" si="36"/>
        <v>0</v>
      </c>
      <c r="EJ8" s="361"/>
      <c r="EK8" s="352"/>
      <c r="EL8" s="352"/>
      <c r="EM8" s="352"/>
      <c r="EN8" s="352"/>
      <c r="EO8" s="352"/>
      <c r="EP8" s="352"/>
      <c r="EQ8" s="440"/>
      <c r="ER8" s="437">
        <f t="shared" si="2"/>
        <v>0</v>
      </c>
      <c r="ES8" s="375">
        <f t="shared" si="3"/>
        <v>0</v>
      </c>
      <c r="EV8" s="343">
        <f t="shared" si="4"/>
        <v>0</v>
      </c>
      <c r="EW8" s="343">
        <f t="shared" si="5"/>
        <v>0</v>
      </c>
      <c r="EX8" s="343">
        <f t="shared" si="6"/>
        <v>0</v>
      </c>
      <c r="EY8" s="343">
        <f t="shared" si="7"/>
        <v>0</v>
      </c>
      <c r="EZ8" s="343">
        <f t="shared" si="8"/>
        <v>0</v>
      </c>
      <c r="FA8" s="343">
        <f t="shared" si="9"/>
        <v>0</v>
      </c>
      <c r="FB8" s="343">
        <f t="shared" si="37"/>
        <v>0</v>
      </c>
      <c r="FC8" s="343">
        <f t="shared" si="10"/>
        <v>0</v>
      </c>
      <c r="FD8" s="343">
        <f t="shared" si="11"/>
        <v>0</v>
      </c>
      <c r="FE8" s="343">
        <f t="shared" si="12"/>
        <v>0</v>
      </c>
      <c r="FF8" s="343">
        <f t="shared" si="13"/>
        <v>0</v>
      </c>
      <c r="FG8" s="343">
        <f t="shared" si="38"/>
        <v>0</v>
      </c>
      <c r="FH8" s="343">
        <f t="shared" si="14"/>
        <v>0</v>
      </c>
      <c r="FI8" s="343">
        <f t="shared" si="15"/>
        <v>0</v>
      </c>
      <c r="FJ8" s="343">
        <f t="shared" si="39"/>
        <v>0</v>
      </c>
      <c r="FK8" s="343">
        <f t="shared" si="16"/>
        <v>0</v>
      </c>
      <c r="FL8" s="343">
        <f t="shared" si="17"/>
        <v>0</v>
      </c>
      <c r="FM8" s="343">
        <f t="shared" si="18"/>
        <v>0</v>
      </c>
      <c r="FN8" s="343">
        <f t="shared" si="19"/>
        <v>0</v>
      </c>
      <c r="FO8" s="343">
        <f t="shared" si="20"/>
        <v>0</v>
      </c>
      <c r="FP8" s="343">
        <f t="shared" si="21"/>
        <v>0</v>
      </c>
      <c r="FQ8" s="343">
        <f t="shared" si="22"/>
        <v>0</v>
      </c>
      <c r="FR8" s="343">
        <f t="shared" si="23"/>
        <v>0</v>
      </c>
      <c r="FS8" s="343">
        <f t="shared" si="24"/>
        <v>0</v>
      </c>
      <c r="FT8" s="343">
        <f t="shared" si="25"/>
        <v>0</v>
      </c>
      <c r="FU8" s="343">
        <f t="shared" si="26"/>
        <v>0</v>
      </c>
      <c r="FV8" s="343">
        <f t="shared" si="40"/>
        <v>0</v>
      </c>
      <c r="FW8" s="343">
        <f t="shared" si="41"/>
        <v>0</v>
      </c>
      <c r="FX8" s="343">
        <f t="shared" si="42"/>
        <v>0</v>
      </c>
      <c r="FY8" s="343">
        <f t="shared" si="43"/>
        <v>0</v>
      </c>
      <c r="FZ8" s="343">
        <f t="shared" si="44"/>
        <v>0</v>
      </c>
      <c r="GA8" s="343">
        <f t="shared" si="45"/>
        <v>0</v>
      </c>
      <c r="GB8" s="343">
        <f t="shared" si="46"/>
        <v>0</v>
      </c>
      <c r="GC8" s="343">
        <f t="shared" si="46"/>
        <v>0</v>
      </c>
      <c r="GD8" s="343">
        <f t="shared" si="47"/>
        <v>0</v>
      </c>
      <c r="GE8" s="343">
        <f t="shared" si="48"/>
        <v>0</v>
      </c>
      <c r="GF8" s="343">
        <f t="shared" si="49"/>
        <v>0</v>
      </c>
      <c r="GG8" s="343">
        <f t="shared" si="50"/>
        <v>0</v>
      </c>
      <c r="GH8" s="343">
        <f t="shared" si="51"/>
        <v>0</v>
      </c>
      <c r="GI8" s="343">
        <f t="shared" si="52"/>
        <v>0</v>
      </c>
      <c r="GK8" s="375">
        <f t="shared" si="53"/>
        <v>0</v>
      </c>
      <c r="GL8" s="375"/>
    </row>
    <row r="9" spans="1:245" x14ac:dyDescent="0.25">
      <c r="A9" s="136" t="s">
        <v>67</v>
      </c>
      <c r="B9" s="584">
        <f>Da!E27</f>
        <v>0</v>
      </c>
      <c r="C9" s="137"/>
      <c r="D9" s="353"/>
      <c r="E9" s="352"/>
      <c r="F9" s="352"/>
      <c r="G9" s="352"/>
      <c r="H9" s="352"/>
      <c r="I9" s="352"/>
      <c r="J9" s="352"/>
      <c r="K9" s="352"/>
      <c r="L9" s="352"/>
      <c r="M9" s="352"/>
      <c r="N9" s="352"/>
      <c r="O9" s="352"/>
      <c r="P9" s="352"/>
      <c r="Q9" s="352"/>
      <c r="R9" s="491">
        <f t="shared" si="0"/>
        <v>0</v>
      </c>
      <c r="S9" s="353"/>
      <c r="T9" s="352"/>
      <c r="U9" s="352"/>
      <c r="V9" s="352"/>
      <c r="W9" s="352"/>
      <c r="X9" s="352"/>
      <c r="Y9" s="352"/>
      <c r="Z9" s="352"/>
      <c r="AA9" s="352"/>
      <c r="AB9" s="352"/>
      <c r="AC9" s="29">
        <f t="shared" si="27"/>
        <v>0</v>
      </c>
      <c r="AD9" s="352"/>
      <c r="AE9" s="352"/>
      <c r="AF9" s="352"/>
      <c r="AG9" s="352"/>
      <c r="AH9" s="352"/>
      <c r="AI9" s="352"/>
      <c r="AJ9" s="352"/>
      <c r="AK9" s="352"/>
      <c r="AL9" s="352"/>
      <c r="AM9" s="352"/>
      <c r="AN9" s="352"/>
      <c r="AO9" s="358"/>
      <c r="AP9" s="358"/>
      <c r="AQ9" s="358"/>
      <c r="AR9" s="358"/>
      <c r="AS9" s="491">
        <f t="shared" si="28"/>
        <v>0</v>
      </c>
      <c r="AT9" s="361"/>
      <c r="AU9" s="353"/>
      <c r="AV9" s="352"/>
      <c r="AW9" s="352"/>
      <c r="AX9" s="352"/>
      <c r="AY9" s="352"/>
      <c r="AZ9" s="352"/>
      <c r="BA9" s="352"/>
      <c r="BB9" s="352"/>
      <c r="BC9" s="352"/>
      <c r="BD9" s="352"/>
      <c r="BE9" s="352"/>
      <c r="BF9" s="352"/>
      <c r="BG9" s="29">
        <f t="shared" si="29"/>
        <v>0</v>
      </c>
      <c r="BH9" s="353"/>
      <c r="BI9" s="352"/>
      <c r="BJ9" s="352"/>
      <c r="BK9" s="352"/>
      <c r="BL9" s="352"/>
      <c r="BM9" s="352"/>
      <c r="BN9" s="352"/>
      <c r="BO9" s="384">
        <f t="shared" si="30"/>
        <v>0</v>
      </c>
      <c r="BP9" s="361"/>
      <c r="BQ9" s="352"/>
      <c r="BR9" s="352"/>
      <c r="BS9" s="352"/>
      <c r="BT9" s="352"/>
      <c r="BU9" s="352"/>
      <c r="BV9" s="352"/>
      <c r="BW9" s="352"/>
      <c r="BX9" s="352"/>
      <c r="BY9" s="352"/>
      <c r="BZ9" s="352"/>
      <c r="CA9" s="352"/>
      <c r="CB9" s="352"/>
      <c r="CC9" s="440"/>
      <c r="CD9" s="491">
        <f t="shared" si="31"/>
        <v>0</v>
      </c>
      <c r="CE9" s="581"/>
      <c r="CF9" s="580"/>
      <c r="CG9" s="580"/>
      <c r="CH9" s="580"/>
      <c r="CI9" s="580"/>
      <c r="CJ9" s="580"/>
      <c r="CK9" s="580"/>
      <c r="CL9" s="582"/>
      <c r="CM9" s="490">
        <f t="shared" si="32"/>
        <v>0</v>
      </c>
      <c r="CN9" s="361"/>
      <c r="CO9" s="352"/>
      <c r="CP9" s="352"/>
      <c r="CQ9" s="352"/>
      <c r="CR9" s="352"/>
      <c r="CS9" s="352"/>
      <c r="CT9" s="352"/>
      <c r="CU9" s="352"/>
      <c r="CV9" s="352"/>
      <c r="CW9" s="352"/>
      <c r="CX9" s="352"/>
      <c r="CY9" s="352"/>
      <c r="CZ9" s="440"/>
      <c r="DA9" s="441">
        <f t="shared" si="33"/>
        <v>0</v>
      </c>
      <c r="DB9" s="361"/>
      <c r="DC9" s="352"/>
      <c r="DD9" s="352"/>
      <c r="DE9" s="352"/>
      <c r="DF9" s="440"/>
      <c r="DG9" s="492">
        <f t="shared" si="34"/>
        <v>0</v>
      </c>
      <c r="DH9" s="361"/>
      <c r="DI9" s="352"/>
      <c r="DJ9" s="352"/>
      <c r="DK9" s="352"/>
      <c r="DL9" s="352"/>
      <c r="DM9" s="352"/>
      <c r="DN9" s="440"/>
      <c r="DO9" s="33">
        <f t="shared" si="1"/>
        <v>0</v>
      </c>
      <c r="DP9" s="361"/>
      <c r="DQ9" s="352"/>
      <c r="DR9" s="352"/>
      <c r="DS9" s="352"/>
      <c r="DT9" s="352"/>
      <c r="DU9" s="352"/>
      <c r="DV9" s="352"/>
      <c r="DW9" s="440"/>
      <c r="DX9" s="33">
        <f t="shared" si="35"/>
        <v>0</v>
      </c>
      <c r="DY9" s="361"/>
      <c r="DZ9" s="352"/>
      <c r="EA9" s="352"/>
      <c r="EB9" s="352"/>
      <c r="EC9" s="352"/>
      <c r="ED9" s="352"/>
      <c r="EE9" s="352"/>
      <c r="EF9" s="352"/>
      <c r="EG9" s="352"/>
      <c r="EH9" s="440"/>
      <c r="EI9" s="441">
        <f t="shared" si="36"/>
        <v>0</v>
      </c>
      <c r="EJ9" s="361"/>
      <c r="EK9" s="352"/>
      <c r="EL9" s="352"/>
      <c r="EM9" s="352"/>
      <c r="EN9" s="352"/>
      <c r="EO9" s="352"/>
      <c r="EP9" s="352"/>
      <c r="EQ9" s="440"/>
      <c r="ER9" s="437">
        <f t="shared" si="2"/>
        <v>0</v>
      </c>
      <c r="ES9" s="375">
        <f t="shared" si="3"/>
        <v>0</v>
      </c>
      <c r="EV9" s="343">
        <f t="shared" si="4"/>
        <v>0</v>
      </c>
      <c r="EW9" s="343">
        <f t="shared" si="5"/>
        <v>0</v>
      </c>
      <c r="EX9" s="343">
        <f t="shared" si="6"/>
        <v>0</v>
      </c>
      <c r="EY9" s="343">
        <f t="shared" si="7"/>
        <v>0</v>
      </c>
      <c r="EZ9" s="343">
        <f t="shared" si="8"/>
        <v>0</v>
      </c>
      <c r="FA9" s="343">
        <f t="shared" si="9"/>
        <v>0</v>
      </c>
      <c r="FB9" s="343">
        <f t="shared" si="37"/>
        <v>0</v>
      </c>
      <c r="FC9" s="343">
        <f t="shared" si="10"/>
        <v>0</v>
      </c>
      <c r="FD9" s="343">
        <f t="shared" si="11"/>
        <v>0</v>
      </c>
      <c r="FE9" s="343">
        <f t="shared" si="12"/>
        <v>0</v>
      </c>
      <c r="FF9" s="343">
        <f t="shared" si="13"/>
        <v>0</v>
      </c>
      <c r="FG9" s="343">
        <f t="shared" si="38"/>
        <v>0</v>
      </c>
      <c r="FH9" s="343">
        <f t="shared" si="14"/>
        <v>0</v>
      </c>
      <c r="FI9" s="343">
        <f t="shared" si="15"/>
        <v>0</v>
      </c>
      <c r="FJ9" s="343">
        <f t="shared" si="39"/>
        <v>0</v>
      </c>
      <c r="FK9" s="343">
        <f t="shared" si="16"/>
        <v>0</v>
      </c>
      <c r="FL9" s="343">
        <f t="shared" si="17"/>
        <v>0</v>
      </c>
      <c r="FM9" s="343">
        <f t="shared" si="18"/>
        <v>0</v>
      </c>
      <c r="FN9" s="343">
        <f t="shared" si="19"/>
        <v>0</v>
      </c>
      <c r="FO9" s="343">
        <f t="shared" si="20"/>
        <v>0</v>
      </c>
      <c r="FP9" s="343">
        <f t="shared" si="21"/>
        <v>0</v>
      </c>
      <c r="FQ9" s="343">
        <f t="shared" si="22"/>
        <v>0</v>
      </c>
      <c r="FR9" s="343">
        <f t="shared" si="23"/>
        <v>0</v>
      </c>
      <c r="FS9" s="343">
        <f t="shared" si="24"/>
        <v>0</v>
      </c>
      <c r="FT9" s="343">
        <f t="shared" si="25"/>
        <v>0</v>
      </c>
      <c r="FU9" s="343">
        <f t="shared" si="26"/>
        <v>0</v>
      </c>
      <c r="FV9" s="343">
        <f t="shared" si="40"/>
        <v>0</v>
      </c>
      <c r="FW9" s="343">
        <f t="shared" si="41"/>
        <v>0</v>
      </c>
      <c r="FX9" s="343">
        <f t="shared" si="42"/>
        <v>0</v>
      </c>
      <c r="FY9" s="343">
        <f t="shared" si="43"/>
        <v>0</v>
      </c>
      <c r="FZ9" s="343">
        <f t="shared" si="44"/>
        <v>0</v>
      </c>
      <c r="GA9" s="343">
        <f t="shared" si="45"/>
        <v>0</v>
      </c>
      <c r="GB9" s="343">
        <f t="shared" si="46"/>
        <v>0</v>
      </c>
      <c r="GC9" s="343">
        <f t="shared" si="46"/>
        <v>0</v>
      </c>
      <c r="GD9" s="343">
        <f t="shared" si="47"/>
        <v>0</v>
      </c>
      <c r="GE9" s="343">
        <f t="shared" si="48"/>
        <v>0</v>
      </c>
      <c r="GF9" s="343">
        <f t="shared" si="49"/>
        <v>0</v>
      </c>
      <c r="GG9" s="343">
        <f t="shared" si="50"/>
        <v>0</v>
      </c>
      <c r="GH9" s="343">
        <f t="shared" si="51"/>
        <v>0</v>
      </c>
      <c r="GI9" s="343">
        <f t="shared" si="52"/>
        <v>0</v>
      </c>
      <c r="GK9" s="375">
        <f t="shared" si="53"/>
        <v>0</v>
      </c>
      <c r="GL9" s="375"/>
    </row>
    <row r="10" spans="1:245" x14ac:dyDescent="0.25">
      <c r="A10" s="136" t="s">
        <v>68</v>
      </c>
      <c r="B10" s="584">
        <f>Da!E28</f>
        <v>0</v>
      </c>
      <c r="C10" s="137"/>
      <c r="D10" s="353"/>
      <c r="E10" s="352"/>
      <c r="F10" s="352"/>
      <c r="G10" s="352"/>
      <c r="H10" s="352"/>
      <c r="I10" s="352"/>
      <c r="J10" s="352"/>
      <c r="K10" s="352"/>
      <c r="L10" s="352"/>
      <c r="M10" s="352"/>
      <c r="N10" s="352"/>
      <c r="O10" s="352"/>
      <c r="P10" s="352"/>
      <c r="Q10" s="352"/>
      <c r="R10" s="491">
        <f t="shared" si="0"/>
        <v>0</v>
      </c>
      <c r="S10" s="353"/>
      <c r="T10" s="352"/>
      <c r="U10" s="352"/>
      <c r="V10" s="352"/>
      <c r="W10" s="352"/>
      <c r="X10" s="352"/>
      <c r="Y10" s="352"/>
      <c r="Z10" s="352"/>
      <c r="AA10" s="352"/>
      <c r="AB10" s="352"/>
      <c r="AC10" s="29">
        <f t="shared" si="27"/>
        <v>0</v>
      </c>
      <c r="AD10" s="352"/>
      <c r="AE10" s="352"/>
      <c r="AF10" s="352"/>
      <c r="AG10" s="352"/>
      <c r="AH10" s="352"/>
      <c r="AI10" s="352"/>
      <c r="AJ10" s="352"/>
      <c r="AK10" s="352"/>
      <c r="AL10" s="352"/>
      <c r="AM10" s="352"/>
      <c r="AN10" s="352"/>
      <c r="AO10" s="358"/>
      <c r="AP10" s="358"/>
      <c r="AQ10" s="358"/>
      <c r="AR10" s="358"/>
      <c r="AS10" s="491">
        <f t="shared" si="28"/>
        <v>0</v>
      </c>
      <c r="AT10" s="355"/>
      <c r="AU10" s="355"/>
      <c r="AV10" s="354"/>
      <c r="AW10" s="354"/>
      <c r="AX10" s="354"/>
      <c r="AY10" s="354"/>
      <c r="AZ10" s="354"/>
      <c r="BA10" s="354"/>
      <c r="BB10" s="354"/>
      <c r="BC10" s="354"/>
      <c r="BD10" s="354"/>
      <c r="BE10" s="354"/>
      <c r="BF10" s="354"/>
      <c r="BG10" s="29">
        <f t="shared" si="29"/>
        <v>0</v>
      </c>
      <c r="BH10" s="353"/>
      <c r="BI10" s="352"/>
      <c r="BJ10" s="352"/>
      <c r="BK10" s="352"/>
      <c r="BL10" s="352"/>
      <c r="BM10" s="352"/>
      <c r="BN10" s="352"/>
      <c r="BO10" s="384">
        <f t="shared" si="30"/>
        <v>0</v>
      </c>
      <c r="BP10" s="361"/>
      <c r="BQ10" s="353"/>
      <c r="BR10" s="353"/>
      <c r="BS10" s="353"/>
      <c r="BT10" s="353"/>
      <c r="BU10" s="353"/>
      <c r="BV10" s="352"/>
      <c r="BW10" s="352"/>
      <c r="BX10" s="352"/>
      <c r="BY10" s="352"/>
      <c r="BZ10" s="352"/>
      <c r="CA10" s="352"/>
      <c r="CB10" s="352"/>
      <c r="CC10" s="440"/>
      <c r="CD10" s="491">
        <f t="shared" si="31"/>
        <v>0</v>
      </c>
      <c r="CE10" s="581"/>
      <c r="CF10" s="580"/>
      <c r="CG10" s="580"/>
      <c r="CH10" s="580"/>
      <c r="CI10" s="580"/>
      <c r="CJ10" s="580"/>
      <c r="CK10" s="580"/>
      <c r="CL10" s="582"/>
      <c r="CM10" s="490">
        <f t="shared" si="32"/>
        <v>0</v>
      </c>
      <c r="CN10" s="361"/>
      <c r="CO10" s="352"/>
      <c r="CP10" s="352"/>
      <c r="CQ10" s="352"/>
      <c r="CR10" s="352"/>
      <c r="CS10" s="352"/>
      <c r="CT10" s="352"/>
      <c r="CU10" s="352"/>
      <c r="CV10" s="352"/>
      <c r="CW10" s="352"/>
      <c r="CX10" s="352"/>
      <c r="CY10" s="352"/>
      <c r="CZ10" s="440"/>
      <c r="DA10" s="441">
        <f t="shared" si="33"/>
        <v>0</v>
      </c>
      <c r="DB10" s="361"/>
      <c r="DC10" s="352"/>
      <c r="DD10" s="352"/>
      <c r="DE10" s="352"/>
      <c r="DF10" s="440"/>
      <c r="DG10" s="492">
        <f t="shared" si="34"/>
        <v>0</v>
      </c>
      <c r="DH10" s="361"/>
      <c r="DI10" s="352"/>
      <c r="DJ10" s="352"/>
      <c r="DK10" s="352"/>
      <c r="DL10" s="352"/>
      <c r="DM10" s="352"/>
      <c r="DN10" s="440"/>
      <c r="DO10" s="33">
        <f t="shared" si="1"/>
        <v>0</v>
      </c>
      <c r="DP10" s="361"/>
      <c r="DQ10" s="352"/>
      <c r="DR10" s="352"/>
      <c r="DS10" s="352"/>
      <c r="DT10" s="352"/>
      <c r="DU10" s="352"/>
      <c r="DV10" s="352"/>
      <c r="DW10" s="440"/>
      <c r="DX10" s="33">
        <f t="shared" si="35"/>
        <v>0</v>
      </c>
      <c r="DY10" s="361"/>
      <c r="DZ10" s="352"/>
      <c r="EA10" s="352"/>
      <c r="EB10" s="352"/>
      <c r="EC10" s="352"/>
      <c r="ED10" s="352"/>
      <c r="EE10" s="352"/>
      <c r="EF10" s="352"/>
      <c r="EG10" s="352"/>
      <c r="EH10" s="440"/>
      <c r="EI10" s="441">
        <f t="shared" si="36"/>
        <v>0</v>
      </c>
      <c r="EJ10" s="361"/>
      <c r="EK10" s="352"/>
      <c r="EL10" s="352"/>
      <c r="EM10" s="352"/>
      <c r="EN10" s="352"/>
      <c r="EO10" s="352"/>
      <c r="EP10" s="352"/>
      <c r="EQ10" s="440"/>
      <c r="ER10" s="437">
        <f t="shared" si="2"/>
        <v>0</v>
      </c>
      <c r="ES10" s="375">
        <f t="shared" si="3"/>
        <v>0</v>
      </c>
      <c r="EV10" s="343">
        <f t="shared" si="4"/>
        <v>0</v>
      </c>
      <c r="EW10" s="343">
        <f t="shared" si="5"/>
        <v>0</v>
      </c>
      <c r="EX10" s="343">
        <f t="shared" si="6"/>
        <v>0</v>
      </c>
      <c r="EY10" s="343">
        <f t="shared" si="7"/>
        <v>0</v>
      </c>
      <c r="EZ10" s="343">
        <f t="shared" si="8"/>
        <v>0</v>
      </c>
      <c r="FA10" s="343">
        <f t="shared" si="9"/>
        <v>0</v>
      </c>
      <c r="FB10" s="343">
        <f t="shared" si="37"/>
        <v>0</v>
      </c>
      <c r="FC10" s="343">
        <f t="shared" si="10"/>
        <v>0</v>
      </c>
      <c r="FD10" s="343">
        <f t="shared" si="11"/>
        <v>0</v>
      </c>
      <c r="FE10" s="343">
        <f t="shared" si="12"/>
        <v>0</v>
      </c>
      <c r="FF10" s="343">
        <f t="shared" si="13"/>
        <v>0</v>
      </c>
      <c r="FG10" s="343">
        <f t="shared" si="38"/>
        <v>0</v>
      </c>
      <c r="FH10" s="343">
        <f t="shared" si="14"/>
        <v>0</v>
      </c>
      <c r="FI10" s="343">
        <f t="shared" si="15"/>
        <v>0</v>
      </c>
      <c r="FJ10" s="343">
        <f t="shared" si="39"/>
        <v>0</v>
      </c>
      <c r="FK10" s="343">
        <f t="shared" si="16"/>
        <v>0</v>
      </c>
      <c r="FL10" s="343">
        <f t="shared" si="17"/>
        <v>0</v>
      </c>
      <c r="FM10" s="343">
        <f t="shared" si="18"/>
        <v>0</v>
      </c>
      <c r="FN10" s="343">
        <f t="shared" si="19"/>
        <v>0</v>
      </c>
      <c r="FO10" s="343">
        <f t="shared" si="20"/>
        <v>0</v>
      </c>
      <c r="FP10" s="343">
        <f t="shared" si="21"/>
        <v>0</v>
      </c>
      <c r="FQ10" s="343">
        <f t="shared" si="22"/>
        <v>0</v>
      </c>
      <c r="FR10" s="343">
        <f t="shared" si="23"/>
        <v>0</v>
      </c>
      <c r="FS10" s="343">
        <f t="shared" si="24"/>
        <v>0</v>
      </c>
      <c r="FT10" s="343">
        <f t="shared" si="25"/>
        <v>0</v>
      </c>
      <c r="FU10" s="343">
        <f t="shared" si="26"/>
        <v>0</v>
      </c>
      <c r="FV10" s="343">
        <f t="shared" si="40"/>
        <v>0</v>
      </c>
      <c r="FW10" s="343">
        <f t="shared" si="41"/>
        <v>0</v>
      </c>
      <c r="FX10" s="343">
        <f t="shared" si="42"/>
        <v>0</v>
      </c>
      <c r="FY10" s="343">
        <f t="shared" si="43"/>
        <v>0</v>
      </c>
      <c r="FZ10" s="343">
        <f t="shared" si="44"/>
        <v>0</v>
      </c>
      <c r="GA10" s="343">
        <f t="shared" si="45"/>
        <v>0</v>
      </c>
      <c r="GB10" s="343">
        <f t="shared" si="46"/>
        <v>0</v>
      </c>
      <c r="GC10" s="343">
        <f t="shared" si="46"/>
        <v>0</v>
      </c>
      <c r="GD10" s="343">
        <f t="shared" si="47"/>
        <v>0</v>
      </c>
      <c r="GE10" s="343">
        <f t="shared" si="48"/>
        <v>0</v>
      </c>
      <c r="GF10" s="343">
        <f t="shared" si="49"/>
        <v>0</v>
      </c>
      <c r="GG10" s="343">
        <f t="shared" si="50"/>
        <v>0</v>
      </c>
      <c r="GH10" s="343">
        <f t="shared" si="51"/>
        <v>0</v>
      </c>
      <c r="GI10" s="343">
        <f t="shared" si="52"/>
        <v>0</v>
      </c>
      <c r="GK10" s="375">
        <f t="shared" si="53"/>
        <v>0</v>
      </c>
      <c r="GL10" s="375"/>
    </row>
    <row r="11" spans="1:245" x14ac:dyDescent="0.25">
      <c r="A11" s="136" t="s">
        <v>69</v>
      </c>
      <c r="B11" s="584">
        <f>Da!E29</f>
        <v>0</v>
      </c>
      <c r="C11" s="137"/>
      <c r="D11" s="353"/>
      <c r="E11" s="352"/>
      <c r="F11" s="352"/>
      <c r="G11" s="352"/>
      <c r="H11" s="352"/>
      <c r="I11" s="352"/>
      <c r="J11" s="352"/>
      <c r="K11" s="352"/>
      <c r="L11" s="352"/>
      <c r="M11" s="352"/>
      <c r="N11" s="352"/>
      <c r="O11" s="352"/>
      <c r="P11" s="352"/>
      <c r="Q11" s="352"/>
      <c r="R11" s="491">
        <f t="shared" si="0"/>
        <v>0</v>
      </c>
      <c r="S11" s="353"/>
      <c r="T11" s="352"/>
      <c r="U11" s="352"/>
      <c r="V11" s="352"/>
      <c r="W11" s="352"/>
      <c r="X11" s="352"/>
      <c r="Y11" s="352"/>
      <c r="Z11" s="352"/>
      <c r="AA11" s="352"/>
      <c r="AB11" s="352"/>
      <c r="AC11" s="29">
        <f t="shared" si="27"/>
        <v>0</v>
      </c>
      <c r="AD11" s="354"/>
      <c r="AE11" s="354"/>
      <c r="AF11" s="354"/>
      <c r="AG11" s="354"/>
      <c r="AH11" s="354"/>
      <c r="AI11" s="354"/>
      <c r="AJ11" s="354"/>
      <c r="AK11" s="354"/>
      <c r="AL11" s="354"/>
      <c r="AM11" s="354"/>
      <c r="AN11" s="354"/>
      <c r="AO11" s="359"/>
      <c r="AP11" s="359"/>
      <c r="AQ11" s="359"/>
      <c r="AR11" s="359"/>
      <c r="AS11" s="491">
        <f t="shared" si="28"/>
        <v>0</v>
      </c>
      <c r="AT11" s="353"/>
      <c r="AU11" s="353"/>
      <c r="AV11" s="352"/>
      <c r="AW11" s="352"/>
      <c r="AX11" s="352"/>
      <c r="AY11" s="352"/>
      <c r="AZ11" s="352"/>
      <c r="BA11" s="352"/>
      <c r="BB11" s="352"/>
      <c r="BC11" s="352"/>
      <c r="BD11" s="352"/>
      <c r="BE11" s="352"/>
      <c r="BF11" s="352"/>
      <c r="BG11" s="29">
        <f t="shared" si="29"/>
        <v>0</v>
      </c>
      <c r="BH11" s="353"/>
      <c r="BI11" s="352"/>
      <c r="BJ11" s="352"/>
      <c r="BK11" s="352"/>
      <c r="BL11" s="352"/>
      <c r="BM11" s="352"/>
      <c r="BN11" s="352"/>
      <c r="BO11" s="384">
        <f t="shared" si="30"/>
        <v>0</v>
      </c>
      <c r="BP11" s="361"/>
      <c r="BQ11" s="353"/>
      <c r="BR11" s="353"/>
      <c r="BS11" s="353"/>
      <c r="BT11" s="353"/>
      <c r="BU11" s="353"/>
      <c r="BV11" s="352"/>
      <c r="BW11" s="352"/>
      <c r="BX11" s="352"/>
      <c r="BY11" s="352"/>
      <c r="BZ11" s="352"/>
      <c r="CA11" s="352"/>
      <c r="CB11" s="352"/>
      <c r="CC11" s="440"/>
      <c r="CD11" s="491">
        <f t="shared" si="31"/>
        <v>0</v>
      </c>
      <c r="CE11" s="581"/>
      <c r="CF11" s="580"/>
      <c r="CG11" s="580"/>
      <c r="CH11" s="580"/>
      <c r="CI11" s="580"/>
      <c r="CJ11" s="580"/>
      <c r="CK11" s="580"/>
      <c r="CL11" s="582"/>
      <c r="CM11" s="490">
        <f t="shared" si="32"/>
        <v>0</v>
      </c>
      <c r="CN11" s="361"/>
      <c r="CO11" s="352"/>
      <c r="CP11" s="352"/>
      <c r="CQ11" s="352"/>
      <c r="CR11" s="352"/>
      <c r="CS11" s="352"/>
      <c r="CT11" s="352"/>
      <c r="CU11" s="352"/>
      <c r="CV11" s="352"/>
      <c r="CW11" s="352"/>
      <c r="CX11" s="352"/>
      <c r="CY11" s="352"/>
      <c r="CZ11" s="440"/>
      <c r="DA11" s="441">
        <f t="shared" si="33"/>
        <v>0</v>
      </c>
      <c r="DB11" s="361"/>
      <c r="DC11" s="352"/>
      <c r="DD11" s="352"/>
      <c r="DE11" s="352"/>
      <c r="DF11" s="440"/>
      <c r="DG11" s="492">
        <f t="shared" si="34"/>
        <v>0</v>
      </c>
      <c r="DH11" s="361"/>
      <c r="DI11" s="352"/>
      <c r="DJ11" s="352"/>
      <c r="DK11" s="352"/>
      <c r="DL11" s="352"/>
      <c r="DM11" s="352"/>
      <c r="DN11" s="440"/>
      <c r="DO11" s="33">
        <f t="shared" si="1"/>
        <v>0</v>
      </c>
      <c r="DP11" s="361"/>
      <c r="DQ11" s="352"/>
      <c r="DR11" s="352"/>
      <c r="DS11" s="352"/>
      <c r="DT11" s="352"/>
      <c r="DU11" s="352"/>
      <c r="DV11" s="352"/>
      <c r="DW11" s="440"/>
      <c r="DX11" s="33">
        <f t="shared" si="35"/>
        <v>0</v>
      </c>
      <c r="DY11" s="361"/>
      <c r="DZ11" s="352"/>
      <c r="EA11" s="352"/>
      <c r="EB11" s="352"/>
      <c r="EC11" s="352"/>
      <c r="ED11" s="352"/>
      <c r="EE11" s="352"/>
      <c r="EF11" s="352"/>
      <c r="EG11" s="352"/>
      <c r="EH11" s="440"/>
      <c r="EI11" s="441">
        <f t="shared" si="36"/>
        <v>0</v>
      </c>
      <c r="EJ11" s="361"/>
      <c r="EK11" s="352"/>
      <c r="EL11" s="352"/>
      <c r="EM11" s="352"/>
      <c r="EN11" s="352"/>
      <c r="EO11" s="352"/>
      <c r="EP11" s="352"/>
      <c r="EQ11" s="440"/>
      <c r="ER11" s="437">
        <f t="shared" si="2"/>
        <v>0</v>
      </c>
      <c r="ES11" s="375">
        <f t="shared" si="3"/>
        <v>0</v>
      </c>
      <c r="EV11" s="343">
        <f t="shared" si="4"/>
        <v>0</v>
      </c>
      <c r="EW11" s="343">
        <f t="shared" si="5"/>
        <v>0</v>
      </c>
      <c r="EX11" s="343">
        <f t="shared" si="6"/>
        <v>0</v>
      </c>
      <c r="EY11" s="343">
        <f t="shared" si="7"/>
        <v>0</v>
      </c>
      <c r="EZ11" s="343">
        <f t="shared" si="8"/>
        <v>0</v>
      </c>
      <c r="FA11" s="343">
        <f t="shared" si="9"/>
        <v>0</v>
      </c>
      <c r="FB11" s="343">
        <f t="shared" si="37"/>
        <v>0</v>
      </c>
      <c r="FC11" s="343">
        <f t="shared" si="10"/>
        <v>0</v>
      </c>
      <c r="FD11" s="343">
        <f t="shared" si="11"/>
        <v>0</v>
      </c>
      <c r="FE11" s="343">
        <f t="shared" si="12"/>
        <v>0</v>
      </c>
      <c r="FF11" s="343">
        <f t="shared" si="13"/>
        <v>0</v>
      </c>
      <c r="FG11" s="343">
        <f t="shared" si="38"/>
        <v>0</v>
      </c>
      <c r="FH11" s="343">
        <f t="shared" si="14"/>
        <v>0</v>
      </c>
      <c r="FI11" s="343">
        <f t="shared" si="15"/>
        <v>0</v>
      </c>
      <c r="FJ11" s="343">
        <f t="shared" si="39"/>
        <v>0</v>
      </c>
      <c r="FK11" s="343">
        <f t="shared" si="16"/>
        <v>0</v>
      </c>
      <c r="FL11" s="343">
        <f t="shared" si="17"/>
        <v>0</v>
      </c>
      <c r="FM11" s="343">
        <f t="shared" si="18"/>
        <v>0</v>
      </c>
      <c r="FN11" s="343">
        <f t="shared" si="19"/>
        <v>0</v>
      </c>
      <c r="FO11" s="343">
        <f t="shared" si="20"/>
        <v>0</v>
      </c>
      <c r="FP11" s="343">
        <f t="shared" si="21"/>
        <v>0</v>
      </c>
      <c r="FQ11" s="343">
        <f t="shared" si="22"/>
        <v>0</v>
      </c>
      <c r="FR11" s="343">
        <f t="shared" si="23"/>
        <v>0</v>
      </c>
      <c r="FS11" s="343">
        <f t="shared" si="24"/>
        <v>0</v>
      </c>
      <c r="FT11" s="343">
        <f t="shared" si="25"/>
        <v>0</v>
      </c>
      <c r="FU11" s="343">
        <f t="shared" si="26"/>
        <v>0</v>
      </c>
      <c r="FV11" s="343">
        <f t="shared" si="40"/>
        <v>0</v>
      </c>
      <c r="FW11" s="343">
        <f t="shared" si="41"/>
        <v>0</v>
      </c>
      <c r="FX11" s="343">
        <f t="shared" si="42"/>
        <v>0</v>
      </c>
      <c r="FY11" s="343">
        <f t="shared" si="43"/>
        <v>0</v>
      </c>
      <c r="FZ11" s="343">
        <f t="shared" si="44"/>
        <v>0</v>
      </c>
      <c r="GA11" s="343">
        <f t="shared" si="45"/>
        <v>0</v>
      </c>
      <c r="GB11" s="343">
        <f t="shared" si="46"/>
        <v>0</v>
      </c>
      <c r="GC11" s="343">
        <f t="shared" si="46"/>
        <v>0</v>
      </c>
      <c r="GD11" s="343">
        <f t="shared" si="47"/>
        <v>0</v>
      </c>
      <c r="GE11" s="343">
        <f t="shared" si="48"/>
        <v>0</v>
      </c>
      <c r="GF11" s="343">
        <f t="shared" si="49"/>
        <v>0</v>
      </c>
      <c r="GG11" s="343">
        <f t="shared" si="50"/>
        <v>0</v>
      </c>
      <c r="GH11" s="343">
        <f t="shared" si="51"/>
        <v>0</v>
      </c>
      <c r="GI11" s="343">
        <f t="shared" si="52"/>
        <v>0</v>
      </c>
      <c r="GK11" s="375">
        <f t="shared" si="53"/>
        <v>0</v>
      </c>
      <c r="GL11" s="375"/>
    </row>
    <row r="12" spans="1:245" x14ac:dyDescent="0.25">
      <c r="A12" s="136" t="s">
        <v>70</v>
      </c>
      <c r="B12" s="584">
        <f>Da!E30</f>
        <v>0</v>
      </c>
      <c r="C12" s="137"/>
      <c r="D12" s="355"/>
      <c r="E12" s="354"/>
      <c r="F12" s="354"/>
      <c r="G12" s="354"/>
      <c r="H12" s="354"/>
      <c r="I12" s="354"/>
      <c r="J12" s="354"/>
      <c r="K12" s="354"/>
      <c r="L12" s="354"/>
      <c r="M12" s="354"/>
      <c r="N12" s="354"/>
      <c r="O12" s="354"/>
      <c r="P12" s="354"/>
      <c r="Q12" s="354"/>
      <c r="R12" s="491">
        <f t="shared" si="0"/>
        <v>0</v>
      </c>
      <c r="S12" s="355"/>
      <c r="T12" s="354"/>
      <c r="U12" s="354"/>
      <c r="V12" s="354"/>
      <c r="W12" s="354"/>
      <c r="X12" s="354"/>
      <c r="Y12" s="354"/>
      <c r="Z12" s="354"/>
      <c r="AA12" s="354"/>
      <c r="AB12" s="354"/>
      <c r="AC12" s="29">
        <f t="shared" si="27"/>
        <v>0</v>
      </c>
      <c r="AD12" s="352"/>
      <c r="AE12" s="352"/>
      <c r="AF12" s="352"/>
      <c r="AG12" s="352"/>
      <c r="AH12" s="352"/>
      <c r="AI12" s="352"/>
      <c r="AJ12" s="352"/>
      <c r="AK12" s="352"/>
      <c r="AL12" s="352"/>
      <c r="AM12" s="352"/>
      <c r="AN12" s="352"/>
      <c r="AO12" s="358"/>
      <c r="AP12" s="358"/>
      <c r="AQ12" s="358"/>
      <c r="AR12" s="358"/>
      <c r="AS12" s="491">
        <f t="shared" si="28"/>
        <v>0</v>
      </c>
      <c r="AT12" s="353"/>
      <c r="AU12" s="353"/>
      <c r="AV12" s="352"/>
      <c r="AW12" s="352"/>
      <c r="AX12" s="352"/>
      <c r="AY12" s="352"/>
      <c r="AZ12" s="352"/>
      <c r="BA12" s="352"/>
      <c r="BB12" s="352"/>
      <c r="BC12" s="352"/>
      <c r="BD12" s="352"/>
      <c r="BE12" s="352"/>
      <c r="BF12" s="352"/>
      <c r="BG12" s="29">
        <f t="shared" si="29"/>
        <v>0</v>
      </c>
      <c r="BH12" s="353"/>
      <c r="BI12" s="352"/>
      <c r="BJ12" s="352"/>
      <c r="BK12" s="352"/>
      <c r="BL12" s="352"/>
      <c r="BM12" s="352"/>
      <c r="BN12" s="352"/>
      <c r="BO12" s="384">
        <f t="shared" si="30"/>
        <v>0</v>
      </c>
      <c r="BP12" s="361"/>
      <c r="BQ12" s="353"/>
      <c r="BR12" s="353"/>
      <c r="BS12" s="353"/>
      <c r="BT12" s="353"/>
      <c r="BU12" s="353"/>
      <c r="BV12" s="352"/>
      <c r="BW12" s="352"/>
      <c r="BX12" s="352"/>
      <c r="BY12" s="352"/>
      <c r="BZ12" s="352"/>
      <c r="CA12" s="352"/>
      <c r="CB12" s="352"/>
      <c r="CC12" s="440"/>
      <c r="CD12" s="491">
        <f t="shared" si="31"/>
        <v>0</v>
      </c>
      <c r="CE12" s="361"/>
      <c r="CF12" s="352"/>
      <c r="CG12" s="352"/>
      <c r="CH12" s="352"/>
      <c r="CI12" s="352"/>
      <c r="CJ12" s="352"/>
      <c r="CK12" s="352"/>
      <c r="CL12" s="440"/>
      <c r="CM12" s="490">
        <f t="shared" si="32"/>
        <v>0</v>
      </c>
      <c r="CN12" s="361"/>
      <c r="CO12" s="352"/>
      <c r="CP12" s="352"/>
      <c r="CQ12" s="352"/>
      <c r="CR12" s="352"/>
      <c r="CS12" s="352"/>
      <c r="CT12" s="352"/>
      <c r="CU12" s="352"/>
      <c r="CV12" s="352"/>
      <c r="CW12" s="352"/>
      <c r="CX12" s="352"/>
      <c r="CY12" s="352"/>
      <c r="CZ12" s="440"/>
      <c r="DA12" s="441">
        <f t="shared" si="33"/>
        <v>0</v>
      </c>
      <c r="DB12" s="361"/>
      <c r="DC12" s="352"/>
      <c r="DD12" s="352"/>
      <c r="DE12" s="352"/>
      <c r="DF12" s="440"/>
      <c r="DG12" s="492">
        <f t="shared" si="34"/>
        <v>0</v>
      </c>
      <c r="DH12" s="361"/>
      <c r="DI12" s="352"/>
      <c r="DJ12" s="352"/>
      <c r="DK12" s="352"/>
      <c r="DL12" s="352"/>
      <c r="DM12" s="352"/>
      <c r="DN12" s="440"/>
      <c r="DO12" s="33">
        <f t="shared" si="1"/>
        <v>0</v>
      </c>
      <c r="DP12" s="361"/>
      <c r="DQ12" s="352"/>
      <c r="DR12" s="352"/>
      <c r="DS12" s="352"/>
      <c r="DT12" s="352"/>
      <c r="DU12" s="352"/>
      <c r="DV12" s="352"/>
      <c r="DW12" s="440"/>
      <c r="DX12" s="33">
        <f t="shared" si="35"/>
        <v>0</v>
      </c>
      <c r="DY12" s="361"/>
      <c r="DZ12" s="352"/>
      <c r="EA12" s="352"/>
      <c r="EB12" s="352"/>
      <c r="EC12" s="352"/>
      <c r="ED12" s="352"/>
      <c r="EE12" s="352"/>
      <c r="EF12" s="352"/>
      <c r="EG12" s="352"/>
      <c r="EH12" s="440"/>
      <c r="EI12" s="441">
        <f t="shared" si="36"/>
        <v>0</v>
      </c>
      <c r="EJ12" s="361"/>
      <c r="EK12" s="352"/>
      <c r="EL12" s="352"/>
      <c r="EM12" s="352"/>
      <c r="EN12" s="352"/>
      <c r="EO12" s="352"/>
      <c r="EP12" s="352"/>
      <c r="EQ12" s="440"/>
      <c r="ER12" s="437">
        <f t="shared" si="2"/>
        <v>0</v>
      </c>
      <c r="ES12" s="375">
        <f t="shared" si="3"/>
        <v>0</v>
      </c>
      <c r="EV12" s="343">
        <f t="shared" si="4"/>
        <v>0</v>
      </c>
      <c r="EW12" s="343">
        <f t="shared" si="5"/>
        <v>0</v>
      </c>
      <c r="EX12" s="343">
        <f t="shared" si="6"/>
        <v>0</v>
      </c>
      <c r="EY12" s="343">
        <f t="shared" si="7"/>
        <v>0</v>
      </c>
      <c r="EZ12" s="343">
        <f t="shared" si="8"/>
        <v>0</v>
      </c>
      <c r="FA12" s="343">
        <f t="shared" si="9"/>
        <v>0</v>
      </c>
      <c r="FB12" s="343">
        <f t="shared" si="37"/>
        <v>0</v>
      </c>
      <c r="FC12" s="343">
        <f t="shared" si="10"/>
        <v>0</v>
      </c>
      <c r="FD12" s="343">
        <f t="shared" si="11"/>
        <v>0</v>
      </c>
      <c r="FE12" s="343">
        <f t="shared" si="12"/>
        <v>0</v>
      </c>
      <c r="FF12" s="343">
        <f t="shared" si="13"/>
        <v>0</v>
      </c>
      <c r="FG12" s="343">
        <f t="shared" si="38"/>
        <v>0</v>
      </c>
      <c r="FH12" s="343">
        <f t="shared" si="14"/>
        <v>0</v>
      </c>
      <c r="FI12" s="343">
        <f t="shared" si="15"/>
        <v>0</v>
      </c>
      <c r="FJ12" s="343">
        <f t="shared" si="39"/>
        <v>0</v>
      </c>
      <c r="FK12" s="343">
        <f t="shared" si="16"/>
        <v>0</v>
      </c>
      <c r="FL12" s="343">
        <f t="shared" si="17"/>
        <v>0</v>
      </c>
      <c r="FM12" s="343">
        <f t="shared" si="18"/>
        <v>0</v>
      </c>
      <c r="FN12" s="343">
        <f t="shared" si="19"/>
        <v>0</v>
      </c>
      <c r="FO12" s="343">
        <f t="shared" si="20"/>
        <v>0</v>
      </c>
      <c r="FP12" s="343">
        <f t="shared" si="21"/>
        <v>0</v>
      </c>
      <c r="FQ12" s="343">
        <f t="shared" si="22"/>
        <v>0</v>
      </c>
      <c r="FR12" s="343">
        <f t="shared" si="23"/>
        <v>0</v>
      </c>
      <c r="FS12" s="343">
        <f t="shared" si="24"/>
        <v>0</v>
      </c>
      <c r="FT12" s="343">
        <f t="shared" si="25"/>
        <v>0</v>
      </c>
      <c r="FU12" s="343">
        <f t="shared" si="26"/>
        <v>0</v>
      </c>
      <c r="FV12" s="343">
        <f t="shared" si="40"/>
        <v>0</v>
      </c>
      <c r="FW12" s="343">
        <f t="shared" si="41"/>
        <v>0</v>
      </c>
      <c r="FX12" s="343">
        <f t="shared" si="42"/>
        <v>0</v>
      </c>
      <c r="FY12" s="343">
        <f t="shared" si="43"/>
        <v>0</v>
      </c>
      <c r="FZ12" s="343">
        <f t="shared" si="44"/>
        <v>0</v>
      </c>
      <c r="GA12" s="343">
        <f t="shared" si="45"/>
        <v>0</v>
      </c>
      <c r="GB12" s="343">
        <f t="shared" si="46"/>
        <v>0</v>
      </c>
      <c r="GC12" s="343">
        <f t="shared" si="46"/>
        <v>0</v>
      </c>
      <c r="GD12" s="343">
        <f t="shared" si="47"/>
        <v>0</v>
      </c>
      <c r="GE12" s="343">
        <f t="shared" si="48"/>
        <v>0</v>
      </c>
      <c r="GF12" s="343">
        <f t="shared" si="49"/>
        <v>0</v>
      </c>
      <c r="GG12" s="343">
        <f t="shared" si="50"/>
        <v>0</v>
      </c>
      <c r="GH12" s="343">
        <f t="shared" si="51"/>
        <v>0</v>
      </c>
      <c r="GI12" s="343">
        <f t="shared" si="52"/>
        <v>0</v>
      </c>
      <c r="GK12" s="375">
        <f t="shared" si="53"/>
        <v>0</v>
      </c>
      <c r="GL12" s="375"/>
    </row>
    <row r="13" spans="1:245" x14ac:dyDescent="0.25">
      <c r="A13" s="136" t="s">
        <v>71</v>
      </c>
      <c r="B13" s="584">
        <f>Da!E31</f>
        <v>0</v>
      </c>
      <c r="C13" s="37"/>
      <c r="D13" s="353"/>
      <c r="E13" s="352"/>
      <c r="F13" s="352"/>
      <c r="G13" s="352"/>
      <c r="H13" s="352"/>
      <c r="I13" s="352"/>
      <c r="J13" s="352"/>
      <c r="K13" s="352"/>
      <c r="L13" s="352"/>
      <c r="M13" s="352"/>
      <c r="N13" s="352"/>
      <c r="O13" s="352"/>
      <c r="P13" s="352"/>
      <c r="Q13" s="352"/>
      <c r="R13" s="491">
        <f t="shared" si="0"/>
        <v>0</v>
      </c>
      <c r="S13" s="353"/>
      <c r="T13" s="352"/>
      <c r="U13" s="352"/>
      <c r="V13" s="352"/>
      <c r="W13" s="352"/>
      <c r="X13" s="352"/>
      <c r="Y13" s="352"/>
      <c r="Z13" s="352"/>
      <c r="AA13" s="352"/>
      <c r="AB13" s="352"/>
      <c r="AC13" s="29">
        <f t="shared" si="27"/>
        <v>0</v>
      </c>
      <c r="AD13" s="352"/>
      <c r="AE13" s="352"/>
      <c r="AF13" s="352"/>
      <c r="AG13" s="352"/>
      <c r="AH13" s="352"/>
      <c r="AI13" s="352"/>
      <c r="AJ13" s="352"/>
      <c r="AK13" s="352"/>
      <c r="AL13" s="352"/>
      <c r="AM13" s="352"/>
      <c r="AN13" s="352"/>
      <c r="AO13" s="358"/>
      <c r="AP13" s="358"/>
      <c r="AQ13" s="358"/>
      <c r="AR13" s="358"/>
      <c r="AS13" s="491">
        <f t="shared" si="28"/>
        <v>0</v>
      </c>
      <c r="AT13" s="353"/>
      <c r="AU13" s="353"/>
      <c r="AV13" s="352"/>
      <c r="AW13" s="352"/>
      <c r="AX13" s="352"/>
      <c r="AY13" s="352"/>
      <c r="AZ13" s="352"/>
      <c r="BA13" s="352"/>
      <c r="BB13" s="352"/>
      <c r="BC13" s="352"/>
      <c r="BD13" s="352"/>
      <c r="BE13" s="352"/>
      <c r="BF13" s="352"/>
      <c r="BG13" s="29">
        <f t="shared" si="29"/>
        <v>0</v>
      </c>
      <c r="BH13" s="353"/>
      <c r="BI13" s="352"/>
      <c r="BJ13" s="352"/>
      <c r="BK13" s="352"/>
      <c r="BL13" s="352"/>
      <c r="BM13" s="352"/>
      <c r="BN13" s="352"/>
      <c r="BO13" s="384">
        <f t="shared" si="30"/>
        <v>0</v>
      </c>
      <c r="BP13" s="361"/>
      <c r="BQ13" s="353"/>
      <c r="BR13" s="353"/>
      <c r="BS13" s="353"/>
      <c r="BT13" s="353"/>
      <c r="BU13" s="353"/>
      <c r="BV13" s="352"/>
      <c r="BW13" s="352"/>
      <c r="BX13" s="352"/>
      <c r="BY13" s="352"/>
      <c r="BZ13" s="352"/>
      <c r="CA13" s="352"/>
      <c r="CB13" s="352"/>
      <c r="CC13" s="440"/>
      <c r="CD13" s="491">
        <f t="shared" si="31"/>
        <v>0</v>
      </c>
      <c r="CE13" s="361"/>
      <c r="CF13" s="352"/>
      <c r="CG13" s="352"/>
      <c r="CH13" s="352"/>
      <c r="CI13" s="352"/>
      <c r="CJ13" s="352"/>
      <c r="CK13" s="352"/>
      <c r="CL13" s="440"/>
      <c r="CM13" s="490">
        <f t="shared" si="32"/>
        <v>0</v>
      </c>
      <c r="CN13" s="361"/>
      <c r="CO13" s="352"/>
      <c r="CP13" s="352"/>
      <c r="CQ13" s="352"/>
      <c r="CR13" s="352"/>
      <c r="CS13" s="352"/>
      <c r="CT13" s="352"/>
      <c r="CU13" s="352"/>
      <c r="CV13" s="352"/>
      <c r="CW13" s="352"/>
      <c r="CX13" s="352"/>
      <c r="CY13" s="352"/>
      <c r="CZ13" s="440"/>
      <c r="DA13" s="441">
        <f t="shared" si="33"/>
        <v>0</v>
      </c>
      <c r="DB13" s="361"/>
      <c r="DC13" s="352"/>
      <c r="DD13" s="352"/>
      <c r="DE13" s="352"/>
      <c r="DF13" s="440"/>
      <c r="DG13" s="492">
        <f t="shared" si="34"/>
        <v>0</v>
      </c>
      <c r="DH13" s="361"/>
      <c r="DI13" s="352"/>
      <c r="DJ13" s="352"/>
      <c r="DK13" s="352"/>
      <c r="DL13" s="352"/>
      <c r="DM13" s="352"/>
      <c r="DN13" s="440"/>
      <c r="DO13" s="33">
        <f t="shared" si="1"/>
        <v>0</v>
      </c>
      <c r="DP13" s="361"/>
      <c r="DQ13" s="352"/>
      <c r="DR13" s="352"/>
      <c r="DS13" s="352"/>
      <c r="DT13" s="352"/>
      <c r="DU13" s="352"/>
      <c r="DV13" s="352"/>
      <c r="DW13" s="440"/>
      <c r="DX13" s="33">
        <f t="shared" si="35"/>
        <v>0</v>
      </c>
      <c r="DY13" s="361"/>
      <c r="DZ13" s="352"/>
      <c r="EA13" s="352"/>
      <c r="EB13" s="352"/>
      <c r="EC13" s="352"/>
      <c r="ED13" s="352"/>
      <c r="EE13" s="352"/>
      <c r="EF13" s="352"/>
      <c r="EG13" s="352"/>
      <c r="EH13" s="440"/>
      <c r="EI13" s="441">
        <f t="shared" si="36"/>
        <v>0</v>
      </c>
      <c r="EJ13" s="361"/>
      <c r="EK13" s="352"/>
      <c r="EL13" s="352"/>
      <c r="EM13" s="352"/>
      <c r="EN13" s="352"/>
      <c r="EO13" s="352"/>
      <c r="EP13" s="352"/>
      <c r="EQ13" s="440"/>
      <c r="ER13" s="437">
        <f t="shared" si="2"/>
        <v>0</v>
      </c>
      <c r="ES13" s="375">
        <f t="shared" si="3"/>
        <v>0</v>
      </c>
      <c r="EV13" s="343">
        <f t="shared" si="4"/>
        <v>0</v>
      </c>
      <c r="EW13" s="343">
        <f t="shared" si="5"/>
        <v>0</v>
      </c>
      <c r="EX13" s="343">
        <f t="shared" si="6"/>
        <v>0</v>
      </c>
      <c r="EY13" s="343">
        <f t="shared" si="7"/>
        <v>0</v>
      </c>
      <c r="EZ13" s="343">
        <f t="shared" si="8"/>
        <v>0</v>
      </c>
      <c r="FA13" s="343">
        <f t="shared" si="9"/>
        <v>0</v>
      </c>
      <c r="FB13" s="343">
        <f t="shared" si="37"/>
        <v>0</v>
      </c>
      <c r="FC13" s="343">
        <f t="shared" si="10"/>
        <v>0</v>
      </c>
      <c r="FD13" s="343">
        <f t="shared" si="11"/>
        <v>0</v>
      </c>
      <c r="FE13" s="343">
        <f t="shared" si="12"/>
        <v>0</v>
      </c>
      <c r="FF13" s="343">
        <f t="shared" si="13"/>
        <v>0</v>
      </c>
      <c r="FG13" s="343">
        <f t="shared" si="38"/>
        <v>0</v>
      </c>
      <c r="FH13" s="343">
        <f t="shared" si="14"/>
        <v>0</v>
      </c>
      <c r="FI13" s="343">
        <f t="shared" si="15"/>
        <v>0</v>
      </c>
      <c r="FJ13" s="343">
        <f t="shared" si="39"/>
        <v>0</v>
      </c>
      <c r="FK13" s="343">
        <f t="shared" si="16"/>
        <v>0</v>
      </c>
      <c r="FL13" s="343">
        <f t="shared" si="17"/>
        <v>0</v>
      </c>
      <c r="FM13" s="343">
        <f t="shared" si="18"/>
        <v>0</v>
      </c>
      <c r="FN13" s="343">
        <f t="shared" si="19"/>
        <v>0</v>
      </c>
      <c r="FO13" s="343">
        <f t="shared" si="20"/>
        <v>0</v>
      </c>
      <c r="FP13" s="343">
        <f t="shared" si="21"/>
        <v>0</v>
      </c>
      <c r="FQ13" s="343">
        <f t="shared" si="22"/>
        <v>0</v>
      </c>
      <c r="FR13" s="343">
        <f t="shared" si="23"/>
        <v>0</v>
      </c>
      <c r="FS13" s="343">
        <f t="shared" si="24"/>
        <v>0</v>
      </c>
      <c r="FT13" s="343">
        <f t="shared" si="25"/>
        <v>0</v>
      </c>
      <c r="FU13" s="343">
        <f t="shared" si="26"/>
        <v>0</v>
      </c>
      <c r="FV13" s="343">
        <f t="shared" si="40"/>
        <v>0</v>
      </c>
      <c r="FW13" s="343">
        <f t="shared" si="41"/>
        <v>0</v>
      </c>
      <c r="FX13" s="343">
        <f t="shared" si="42"/>
        <v>0</v>
      </c>
      <c r="FY13" s="343">
        <f t="shared" si="43"/>
        <v>0</v>
      </c>
      <c r="FZ13" s="343">
        <f t="shared" si="44"/>
        <v>0</v>
      </c>
      <c r="GA13" s="343">
        <f t="shared" si="45"/>
        <v>0</v>
      </c>
      <c r="GB13" s="343">
        <f t="shared" si="46"/>
        <v>0</v>
      </c>
      <c r="GC13" s="343">
        <f t="shared" si="46"/>
        <v>0</v>
      </c>
      <c r="GD13" s="343">
        <f t="shared" si="47"/>
        <v>0</v>
      </c>
      <c r="GE13" s="343">
        <f t="shared" si="48"/>
        <v>0</v>
      </c>
      <c r="GF13" s="343">
        <f t="shared" si="49"/>
        <v>0</v>
      </c>
      <c r="GG13" s="343">
        <f t="shared" si="50"/>
        <v>0</v>
      </c>
      <c r="GH13" s="343">
        <f t="shared" si="51"/>
        <v>0</v>
      </c>
      <c r="GI13" s="343">
        <f t="shared" si="52"/>
        <v>0</v>
      </c>
      <c r="GK13" s="375">
        <f t="shared" si="53"/>
        <v>0</v>
      </c>
      <c r="GL13" s="375"/>
    </row>
    <row r="14" spans="1:245" x14ac:dyDescent="0.25">
      <c r="A14" s="136" t="s">
        <v>72</v>
      </c>
      <c r="B14" s="584">
        <f>Da!E32</f>
        <v>0</v>
      </c>
      <c r="C14" s="37"/>
      <c r="D14" s="353"/>
      <c r="E14" s="352"/>
      <c r="F14" s="352"/>
      <c r="G14" s="352"/>
      <c r="H14" s="352"/>
      <c r="I14" s="352"/>
      <c r="J14" s="352"/>
      <c r="K14" s="352"/>
      <c r="L14" s="352"/>
      <c r="M14" s="352"/>
      <c r="N14" s="352"/>
      <c r="O14" s="352"/>
      <c r="P14" s="352"/>
      <c r="Q14" s="352"/>
      <c r="R14" s="491">
        <f t="shared" si="0"/>
        <v>0</v>
      </c>
      <c r="S14" s="353"/>
      <c r="T14" s="352"/>
      <c r="U14" s="352"/>
      <c r="V14" s="352"/>
      <c r="W14" s="352"/>
      <c r="X14" s="352"/>
      <c r="Y14" s="352"/>
      <c r="Z14" s="352"/>
      <c r="AA14" s="352"/>
      <c r="AB14" s="352"/>
      <c r="AC14" s="29">
        <f t="shared" si="27"/>
        <v>0</v>
      </c>
      <c r="AD14" s="352"/>
      <c r="AE14" s="352"/>
      <c r="AF14" s="352"/>
      <c r="AG14" s="352"/>
      <c r="AH14" s="352"/>
      <c r="AI14" s="352"/>
      <c r="AJ14" s="352"/>
      <c r="AK14" s="352"/>
      <c r="AL14" s="352"/>
      <c r="AM14" s="352"/>
      <c r="AN14" s="352"/>
      <c r="AO14" s="358"/>
      <c r="AP14" s="358"/>
      <c r="AQ14" s="358"/>
      <c r="AR14" s="358"/>
      <c r="AS14" s="491">
        <f t="shared" si="28"/>
        <v>0</v>
      </c>
      <c r="AT14" s="353"/>
      <c r="AU14" s="353"/>
      <c r="AV14" s="352"/>
      <c r="AW14" s="352"/>
      <c r="AX14" s="352"/>
      <c r="AY14" s="352"/>
      <c r="AZ14" s="352"/>
      <c r="BA14" s="352"/>
      <c r="BB14" s="352"/>
      <c r="BC14" s="352"/>
      <c r="BD14" s="352"/>
      <c r="BE14" s="352"/>
      <c r="BF14" s="352"/>
      <c r="BG14" s="29">
        <f t="shared" si="29"/>
        <v>0</v>
      </c>
      <c r="BH14" s="353"/>
      <c r="BI14" s="352"/>
      <c r="BJ14" s="352"/>
      <c r="BK14" s="352"/>
      <c r="BL14" s="352"/>
      <c r="BM14" s="352"/>
      <c r="BN14" s="352"/>
      <c r="BO14" s="384">
        <f t="shared" si="30"/>
        <v>0</v>
      </c>
      <c r="BP14" s="361"/>
      <c r="BQ14" s="353"/>
      <c r="BR14" s="353"/>
      <c r="BS14" s="353"/>
      <c r="BT14" s="353"/>
      <c r="BU14" s="353"/>
      <c r="BV14" s="352"/>
      <c r="BW14" s="352"/>
      <c r="BX14" s="352"/>
      <c r="BY14" s="352"/>
      <c r="BZ14" s="352"/>
      <c r="CA14" s="352"/>
      <c r="CB14" s="352"/>
      <c r="CC14" s="440"/>
      <c r="CD14" s="491">
        <f t="shared" si="31"/>
        <v>0</v>
      </c>
      <c r="CE14" s="361"/>
      <c r="CF14" s="352"/>
      <c r="CG14" s="352"/>
      <c r="CH14" s="352"/>
      <c r="CI14" s="352"/>
      <c r="CJ14" s="352"/>
      <c r="CK14" s="352"/>
      <c r="CL14" s="440"/>
      <c r="CM14" s="490">
        <f t="shared" si="32"/>
        <v>0</v>
      </c>
      <c r="CN14" s="361"/>
      <c r="CO14" s="352"/>
      <c r="CP14" s="352"/>
      <c r="CQ14" s="352"/>
      <c r="CR14" s="352"/>
      <c r="CS14" s="352"/>
      <c r="CT14" s="352"/>
      <c r="CU14" s="352"/>
      <c r="CV14" s="352"/>
      <c r="CW14" s="352"/>
      <c r="CX14" s="352"/>
      <c r="CY14" s="352"/>
      <c r="CZ14" s="440"/>
      <c r="DA14" s="441">
        <f t="shared" si="33"/>
        <v>0</v>
      </c>
      <c r="DB14" s="361"/>
      <c r="DC14" s="352"/>
      <c r="DD14" s="352"/>
      <c r="DE14" s="352"/>
      <c r="DF14" s="440"/>
      <c r="DG14" s="492">
        <f t="shared" si="34"/>
        <v>0</v>
      </c>
      <c r="DH14" s="361"/>
      <c r="DI14" s="352"/>
      <c r="DJ14" s="352"/>
      <c r="DK14" s="352"/>
      <c r="DL14" s="352"/>
      <c r="DM14" s="352"/>
      <c r="DN14" s="440"/>
      <c r="DO14" s="33">
        <f t="shared" si="1"/>
        <v>0</v>
      </c>
      <c r="DP14" s="361"/>
      <c r="DQ14" s="352"/>
      <c r="DR14" s="352"/>
      <c r="DS14" s="352"/>
      <c r="DT14" s="352"/>
      <c r="DU14" s="352"/>
      <c r="DV14" s="352"/>
      <c r="DW14" s="440"/>
      <c r="DX14" s="33">
        <f t="shared" si="35"/>
        <v>0</v>
      </c>
      <c r="DY14" s="361"/>
      <c r="DZ14" s="352"/>
      <c r="EA14" s="352"/>
      <c r="EB14" s="352"/>
      <c r="EC14" s="352"/>
      <c r="ED14" s="352"/>
      <c r="EE14" s="352"/>
      <c r="EF14" s="352"/>
      <c r="EG14" s="352"/>
      <c r="EH14" s="440"/>
      <c r="EI14" s="441">
        <f t="shared" si="36"/>
        <v>0</v>
      </c>
      <c r="EJ14" s="361"/>
      <c r="EK14" s="352"/>
      <c r="EL14" s="352"/>
      <c r="EM14" s="352"/>
      <c r="EN14" s="352"/>
      <c r="EO14" s="352"/>
      <c r="EP14" s="352"/>
      <c r="EQ14" s="440"/>
      <c r="ER14" s="437">
        <f t="shared" si="2"/>
        <v>0</v>
      </c>
      <c r="ES14" s="375">
        <f t="shared" si="3"/>
        <v>0</v>
      </c>
      <c r="EV14" s="343">
        <f t="shared" si="4"/>
        <v>0</v>
      </c>
      <c r="EW14" s="343">
        <f t="shared" si="5"/>
        <v>0</v>
      </c>
      <c r="EX14" s="343">
        <f t="shared" si="6"/>
        <v>0</v>
      </c>
      <c r="EY14" s="343">
        <f t="shared" si="7"/>
        <v>0</v>
      </c>
      <c r="EZ14" s="343">
        <f t="shared" si="8"/>
        <v>0</v>
      </c>
      <c r="FA14" s="343">
        <f t="shared" si="9"/>
        <v>0</v>
      </c>
      <c r="FB14" s="343">
        <f t="shared" si="37"/>
        <v>0</v>
      </c>
      <c r="FC14" s="343">
        <f t="shared" si="10"/>
        <v>0</v>
      </c>
      <c r="FD14" s="343">
        <f t="shared" si="11"/>
        <v>0</v>
      </c>
      <c r="FE14" s="343">
        <f t="shared" si="12"/>
        <v>0</v>
      </c>
      <c r="FF14" s="343">
        <f t="shared" si="13"/>
        <v>0</v>
      </c>
      <c r="FG14" s="343">
        <f t="shared" si="38"/>
        <v>0</v>
      </c>
      <c r="FH14" s="343">
        <f t="shared" si="14"/>
        <v>0</v>
      </c>
      <c r="FI14" s="343">
        <f t="shared" si="15"/>
        <v>0</v>
      </c>
      <c r="FJ14" s="343">
        <f t="shared" si="39"/>
        <v>0</v>
      </c>
      <c r="FK14" s="343">
        <f t="shared" si="16"/>
        <v>0</v>
      </c>
      <c r="FL14" s="343">
        <f t="shared" si="17"/>
        <v>0</v>
      </c>
      <c r="FM14" s="343">
        <f t="shared" si="18"/>
        <v>0</v>
      </c>
      <c r="FN14" s="343">
        <f t="shared" si="19"/>
        <v>0</v>
      </c>
      <c r="FO14" s="343">
        <f t="shared" si="20"/>
        <v>0</v>
      </c>
      <c r="FP14" s="343">
        <f t="shared" si="21"/>
        <v>0</v>
      </c>
      <c r="FQ14" s="343">
        <f t="shared" si="22"/>
        <v>0</v>
      </c>
      <c r="FR14" s="343">
        <f t="shared" si="23"/>
        <v>0</v>
      </c>
      <c r="FS14" s="343">
        <f t="shared" si="24"/>
        <v>0</v>
      </c>
      <c r="FT14" s="343">
        <f t="shared" si="25"/>
        <v>0</v>
      </c>
      <c r="FU14" s="343">
        <f t="shared" si="26"/>
        <v>0</v>
      </c>
      <c r="FV14" s="343">
        <f t="shared" si="40"/>
        <v>0</v>
      </c>
      <c r="FW14" s="343">
        <f t="shared" si="41"/>
        <v>0</v>
      </c>
      <c r="FX14" s="343">
        <f t="shared" si="42"/>
        <v>0</v>
      </c>
      <c r="FY14" s="343">
        <f t="shared" si="43"/>
        <v>0</v>
      </c>
      <c r="FZ14" s="343">
        <f t="shared" si="44"/>
        <v>0</v>
      </c>
      <c r="GA14" s="343">
        <f t="shared" si="45"/>
        <v>0</v>
      </c>
      <c r="GB14" s="343">
        <f t="shared" si="46"/>
        <v>0</v>
      </c>
      <c r="GC14" s="343">
        <f t="shared" si="46"/>
        <v>0</v>
      </c>
      <c r="GD14" s="343">
        <f t="shared" si="47"/>
        <v>0</v>
      </c>
      <c r="GE14" s="343">
        <f t="shared" si="48"/>
        <v>0</v>
      </c>
      <c r="GF14" s="343">
        <f t="shared" si="49"/>
        <v>0</v>
      </c>
      <c r="GG14" s="343">
        <f t="shared" si="50"/>
        <v>0</v>
      </c>
      <c r="GH14" s="343">
        <f t="shared" si="51"/>
        <v>0</v>
      </c>
      <c r="GI14" s="343">
        <f t="shared" si="52"/>
        <v>0</v>
      </c>
      <c r="GK14" s="375">
        <f t="shared" si="53"/>
        <v>0</v>
      </c>
      <c r="GL14" s="375"/>
    </row>
    <row r="15" spans="1:245" x14ac:dyDescent="0.25">
      <c r="A15" s="136" t="s">
        <v>73</v>
      </c>
      <c r="B15" s="584">
        <f>Da!E33</f>
        <v>0</v>
      </c>
      <c r="C15" s="37"/>
      <c r="D15" s="353"/>
      <c r="E15" s="352"/>
      <c r="F15" s="352"/>
      <c r="G15" s="352"/>
      <c r="H15" s="352"/>
      <c r="I15" s="352"/>
      <c r="J15" s="352"/>
      <c r="K15" s="352"/>
      <c r="L15" s="352"/>
      <c r="M15" s="352"/>
      <c r="N15" s="352"/>
      <c r="O15" s="352"/>
      <c r="P15" s="352"/>
      <c r="Q15" s="352"/>
      <c r="R15" s="491">
        <f t="shared" si="0"/>
        <v>0</v>
      </c>
      <c r="S15" s="353"/>
      <c r="T15" s="352"/>
      <c r="U15" s="352"/>
      <c r="V15" s="352"/>
      <c r="W15" s="352"/>
      <c r="X15" s="352"/>
      <c r="Y15" s="352"/>
      <c r="Z15" s="352"/>
      <c r="AA15" s="352"/>
      <c r="AB15" s="352"/>
      <c r="AC15" s="29">
        <f t="shared" si="27"/>
        <v>0</v>
      </c>
      <c r="AD15" s="352"/>
      <c r="AE15" s="352"/>
      <c r="AF15" s="352"/>
      <c r="AG15" s="352"/>
      <c r="AH15" s="352"/>
      <c r="AI15" s="352"/>
      <c r="AJ15" s="352"/>
      <c r="AK15" s="352"/>
      <c r="AL15" s="352"/>
      <c r="AM15" s="352"/>
      <c r="AN15" s="352"/>
      <c r="AO15" s="358"/>
      <c r="AP15" s="358"/>
      <c r="AQ15" s="358"/>
      <c r="AR15" s="358"/>
      <c r="AS15" s="491">
        <f t="shared" si="28"/>
        <v>0</v>
      </c>
      <c r="AT15" s="353"/>
      <c r="AU15" s="353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29">
        <f t="shared" si="29"/>
        <v>0</v>
      </c>
      <c r="BH15" s="353"/>
      <c r="BI15" s="352"/>
      <c r="BJ15" s="352"/>
      <c r="BK15" s="352"/>
      <c r="BL15" s="352"/>
      <c r="BM15" s="352"/>
      <c r="BN15" s="352"/>
      <c r="BO15" s="384">
        <f t="shared" si="30"/>
        <v>0</v>
      </c>
      <c r="BP15" s="361"/>
      <c r="BQ15" s="353"/>
      <c r="BR15" s="353"/>
      <c r="BS15" s="353"/>
      <c r="BT15" s="353"/>
      <c r="BU15" s="353"/>
      <c r="BV15" s="352"/>
      <c r="BW15" s="352"/>
      <c r="BX15" s="352"/>
      <c r="BY15" s="352"/>
      <c r="BZ15" s="352"/>
      <c r="CA15" s="352"/>
      <c r="CB15" s="352"/>
      <c r="CC15" s="440"/>
      <c r="CD15" s="491">
        <f t="shared" si="31"/>
        <v>0</v>
      </c>
      <c r="CE15" s="361"/>
      <c r="CF15" s="352"/>
      <c r="CG15" s="352"/>
      <c r="CH15" s="352"/>
      <c r="CI15" s="352"/>
      <c r="CJ15" s="352"/>
      <c r="CK15" s="352"/>
      <c r="CL15" s="440"/>
      <c r="CM15" s="490">
        <f t="shared" si="32"/>
        <v>0</v>
      </c>
      <c r="CN15" s="361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440"/>
      <c r="DA15" s="441">
        <f t="shared" si="33"/>
        <v>0</v>
      </c>
      <c r="DB15" s="361"/>
      <c r="DC15" s="352"/>
      <c r="DD15" s="352"/>
      <c r="DE15" s="352"/>
      <c r="DF15" s="440"/>
      <c r="DG15" s="492">
        <f t="shared" si="34"/>
        <v>0</v>
      </c>
      <c r="DH15" s="361"/>
      <c r="DI15" s="352"/>
      <c r="DJ15" s="352"/>
      <c r="DK15" s="352"/>
      <c r="DL15" s="352"/>
      <c r="DM15" s="352"/>
      <c r="DN15" s="440"/>
      <c r="DO15" s="33">
        <f t="shared" si="1"/>
        <v>0</v>
      </c>
      <c r="DP15" s="361"/>
      <c r="DQ15" s="352"/>
      <c r="DR15" s="352"/>
      <c r="DS15" s="352"/>
      <c r="DT15" s="352"/>
      <c r="DU15" s="352"/>
      <c r="DV15" s="352"/>
      <c r="DW15" s="440"/>
      <c r="DX15" s="33">
        <f t="shared" si="35"/>
        <v>0</v>
      </c>
      <c r="DY15" s="361"/>
      <c r="DZ15" s="352"/>
      <c r="EA15" s="352"/>
      <c r="EB15" s="352"/>
      <c r="EC15" s="352"/>
      <c r="ED15" s="352"/>
      <c r="EE15" s="352"/>
      <c r="EF15" s="352"/>
      <c r="EG15" s="352"/>
      <c r="EH15" s="440"/>
      <c r="EI15" s="441">
        <f t="shared" si="36"/>
        <v>0</v>
      </c>
      <c r="EJ15" s="361"/>
      <c r="EK15" s="352"/>
      <c r="EL15" s="352"/>
      <c r="EM15" s="352"/>
      <c r="EN15" s="352"/>
      <c r="EO15" s="352"/>
      <c r="EP15" s="352"/>
      <c r="EQ15" s="440"/>
      <c r="ER15" s="437">
        <f t="shared" si="2"/>
        <v>0</v>
      </c>
      <c r="ES15" s="375">
        <f t="shared" si="3"/>
        <v>0</v>
      </c>
      <c r="EV15" s="343">
        <f t="shared" si="4"/>
        <v>0</v>
      </c>
      <c r="EW15" s="343">
        <f t="shared" si="5"/>
        <v>0</v>
      </c>
      <c r="EX15" s="343">
        <f t="shared" si="6"/>
        <v>0</v>
      </c>
      <c r="EY15" s="343">
        <f t="shared" si="7"/>
        <v>0</v>
      </c>
      <c r="EZ15" s="343">
        <f t="shared" si="8"/>
        <v>0</v>
      </c>
      <c r="FA15" s="343">
        <f t="shared" si="9"/>
        <v>0</v>
      </c>
      <c r="FB15" s="343">
        <f t="shared" si="37"/>
        <v>0</v>
      </c>
      <c r="FC15" s="343">
        <f t="shared" si="10"/>
        <v>0</v>
      </c>
      <c r="FD15" s="343">
        <f t="shared" si="11"/>
        <v>0</v>
      </c>
      <c r="FE15" s="343">
        <f t="shared" si="12"/>
        <v>0</v>
      </c>
      <c r="FF15" s="343">
        <f t="shared" si="13"/>
        <v>0</v>
      </c>
      <c r="FG15" s="343">
        <f t="shared" si="38"/>
        <v>0</v>
      </c>
      <c r="FH15" s="343">
        <f t="shared" si="14"/>
        <v>0</v>
      </c>
      <c r="FI15" s="343">
        <f t="shared" si="15"/>
        <v>0</v>
      </c>
      <c r="FJ15" s="343">
        <f t="shared" si="39"/>
        <v>0</v>
      </c>
      <c r="FK15" s="343">
        <f t="shared" si="16"/>
        <v>0</v>
      </c>
      <c r="FL15" s="343">
        <f t="shared" si="17"/>
        <v>0</v>
      </c>
      <c r="FM15" s="343">
        <f t="shared" si="18"/>
        <v>0</v>
      </c>
      <c r="FN15" s="343">
        <f t="shared" si="19"/>
        <v>0</v>
      </c>
      <c r="FO15" s="343">
        <f t="shared" si="20"/>
        <v>0</v>
      </c>
      <c r="FP15" s="343">
        <f t="shared" si="21"/>
        <v>0</v>
      </c>
      <c r="FQ15" s="343">
        <f t="shared" si="22"/>
        <v>0</v>
      </c>
      <c r="FR15" s="343">
        <f t="shared" si="23"/>
        <v>0</v>
      </c>
      <c r="FS15" s="343">
        <f t="shared" si="24"/>
        <v>0</v>
      </c>
      <c r="FT15" s="343">
        <f t="shared" si="25"/>
        <v>0</v>
      </c>
      <c r="FU15" s="343">
        <f t="shared" si="26"/>
        <v>0</v>
      </c>
      <c r="FV15" s="343">
        <f t="shared" si="40"/>
        <v>0</v>
      </c>
      <c r="FW15" s="343">
        <f t="shared" si="41"/>
        <v>0</v>
      </c>
      <c r="FX15" s="343">
        <f t="shared" si="42"/>
        <v>0</v>
      </c>
      <c r="FY15" s="343">
        <f t="shared" si="43"/>
        <v>0</v>
      </c>
      <c r="FZ15" s="343">
        <f t="shared" si="44"/>
        <v>0</v>
      </c>
      <c r="GA15" s="343">
        <f t="shared" si="45"/>
        <v>0</v>
      </c>
      <c r="GB15" s="343">
        <f t="shared" si="46"/>
        <v>0</v>
      </c>
      <c r="GC15" s="343">
        <f t="shared" si="46"/>
        <v>0</v>
      </c>
      <c r="GD15" s="343">
        <f t="shared" si="47"/>
        <v>0</v>
      </c>
      <c r="GE15" s="343">
        <f t="shared" si="48"/>
        <v>0</v>
      </c>
      <c r="GF15" s="343">
        <f t="shared" si="49"/>
        <v>0</v>
      </c>
      <c r="GG15" s="343">
        <f t="shared" si="50"/>
        <v>0</v>
      </c>
      <c r="GH15" s="343">
        <f t="shared" si="51"/>
        <v>0</v>
      </c>
      <c r="GI15" s="343">
        <f t="shared" si="52"/>
        <v>0</v>
      </c>
      <c r="GK15" s="375">
        <f t="shared" si="53"/>
        <v>0</v>
      </c>
      <c r="GL15" s="375"/>
    </row>
    <row r="16" spans="1:245" x14ac:dyDescent="0.25">
      <c r="A16" s="136" t="s">
        <v>74</v>
      </c>
      <c r="B16" s="584">
        <f>Da!E34</f>
        <v>0</v>
      </c>
      <c r="C16" s="37"/>
      <c r="D16" s="353"/>
      <c r="E16" s="352"/>
      <c r="F16" s="352"/>
      <c r="G16" s="352"/>
      <c r="H16" s="352"/>
      <c r="I16" s="352"/>
      <c r="J16" s="352"/>
      <c r="K16" s="352"/>
      <c r="L16" s="352"/>
      <c r="M16" s="352"/>
      <c r="N16" s="352"/>
      <c r="O16" s="352"/>
      <c r="P16" s="352"/>
      <c r="Q16" s="352"/>
      <c r="R16" s="491">
        <f t="shared" si="0"/>
        <v>0</v>
      </c>
      <c r="S16" s="353"/>
      <c r="T16" s="352"/>
      <c r="U16" s="352"/>
      <c r="V16" s="352"/>
      <c r="W16" s="352"/>
      <c r="X16" s="352"/>
      <c r="Y16" s="352"/>
      <c r="Z16" s="352"/>
      <c r="AA16" s="352"/>
      <c r="AB16" s="352"/>
      <c r="AC16" s="29">
        <f t="shared" si="27"/>
        <v>0</v>
      </c>
      <c r="AD16" s="352"/>
      <c r="AE16" s="352"/>
      <c r="AF16" s="352"/>
      <c r="AG16" s="352"/>
      <c r="AH16" s="352"/>
      <c r="AI16" s="352"/>
      <c r="AJ16" s="352"/>
      <c r="AK16" s="352"/>
      <c r="AL16" s="352"/>
      <c r="AM16" s="352"/>
      <c r="AN16" s="352"/>
      <c r="AO16" s="352"/>
      <c r="AP16" s="352"/>
      <c r="AQ16" s="352"/>
      <c r="AR16" s="358"/>
      <c r="AS16" s="491">
        <f t="shared" si="28"/>
        <v>0</v>
      </c>
      <c r="AT16" s="353"/>
      <c r="AU16" s="353"/>
      <c r="AV16" s="352"/>
      <c r="AW16" s="352"/>
      <c r="AX16" s="352"/>
      <c r="AY16" s="352"/>
      <c r="AZ16" s="352"/>
      <c r="BA16" s="352"/>
      <c r="BB16" s="352"/>
      <c r="BC16" s="352"/>
      <c r="BD16" s="352"/>
      <c r="BE16" s="352"/>
      <c r="BF16" s="352"/>
      <c r="BG16" s="29">
        <f t="shared" si="29"/>
        <v>0</v>
      </c>
      <c r="BH16" s="353"/>
      <c r="BI16" s="352"/>
      <c r="BJ16" s="352"/>
      <c r="BK16" s="352"/>
      <c r="BL16" s="352"/>
      <c r="BM16" s="352"/>
      <c r="BN16" s="352"/>
      <c r="BO16" s="384">
        <f t="shared" si="30"/>
        <v>0</v>
      </c>
      <c r="BP16" s="361"/>
      <c r="BQ16" s="353"/>
      <c r="BR16" s="353"/>
      <c r="BS16" s="353"/>
      <c r="BT16" s="353"/>
      <c r="BU16" s="353"/>
      <c r="BV16" s="352"/>
      <c r="BW16" s="352"/>
      <c r="BX16" s="352"/>
      <c r="BY16" s="352"/>
      <c r="BZ16" s="352"/>
      <c r="CA16" s="352"/>
      <c r="CB16" s="352"/>
      <c r="CC16" s="440"/>
      <c r="CD16" s="491">
        <f t="shared" si="31"/>
        <v>0</v>
      </c>
      <c r="CE16" s="581"/>
      <c r="CF16" s="580"/>
      <c r="CG16" s="580"/>
      <c r="CH16" s="580"/>
      <c r="CI16" s="580"/>
      <c r="CJ16" s="580"/>
      <c r="CK16" s="580"/>
      <c r="CL16" s="582"/>
      <c r="CM16" s="490">
        <f t="shared" si="32"/>
        <v>0</v>
      </c>
      <c r="CN16" s="361"/>
      <c r="CO16" s="352"/>
      <c r="CP16" s="352"/>
      <c r="CQ16" s="352"/>
      <c r="CR16" s="352"/>
      <c r="CS16" s="352"/>
      <c r="CT16" s="352"/>
      <c r="CU16" s="352"/>
      <c r="CV16" s="352"/>
      <c r="CW16" s="352"/>
      <c r="CX16" s="352"/>
      <c r="CY16" s="352"/>
      <c r="CZ16" s="440"/>
      <c r="DA16" s="441">
        <f t="shared" si="33"/>
        <v>0</v>
      </c>
      <c r="DB16" s="361"/>
      <c r="DC16" s="352"/>
      <c r="DD16" s="352"/>
      <c r="DE16" s="352"/>
      <c r="DF16" s="440"/>
      <c r="DG16" s="492">
        <f t="shared" si="34"/>
        <v>0</v>
      </c>
      <c r="DH16" s="361"/>
      <c r="DI16" s="352"/>
      <c r="DJ16" s="352"/>
      <c r="DK16" s="352"/>
      <c r="DL16" s="352"/>
      <c r="DM16" s="352"/>
      <c r="DN16" s="440"/>
      <c r="DO16" s="33">
        <f t="shared" si="1"/>
        <v>0</v>
      </c>
      <c r="DP16" s="361"/>
      <c r="DQ16" s="352"/>
      <c r="DR16" s="352"/>
      <c r="DS16" s="352"/>
      <c r="DT16" s="352"/>
      <c r="DU16" s="352"/>
      <c r="DV16" s="352"/>
      <c r="DW16" s="440"/>
      <c r="DX16" s="33">
        <f t="shared" si="35"/>
        <v>0</v>
      </c>
      <c r="DY16" s="361"/>
      <c r="DZ16" s="352"/>
      <c r="EA16" s="352"/>
      <c r="EB16" s="352"/>
      <c r="EC16" s="352"/>
      <c r="ED16" s="352"/>
      <c r="EE16" s="352"/>
      <c r="EF16" s="352"/>
      <c r="EG16" s="352"/>
      <c r="EH16" s="440"/>
      <c r="EI16" s="441">
        <f t="shared" si="36"/>
        <v>0</v>
      </c>
      <c r="EJ16" s="361"/>
      <c r="EK16" s="352"/>
      <c r="EL16" s="352"/>
      <c r="EM16" s="352"/>
      <c r="EN16" s="352"/>
      <c r="EO16" s="352"/>
      <c r="EP16" s="352"/>
      <c r="EQ16" s="440"/>
      <c r="ER16" s="437">
        <f t="shared" si="2"/>
        <v>0</v>
      </c>
      <c r="ES16" s="375">
        <f t="shared" si="3"/>
        <v>0</v>
      </c>
      <c r="EV16" s="343">
        <f t="shared" si="4"/>
        <v>0</v>
      </c>
      <c r="EW16" s="343">
        <f t="shared" si="5"/>
        <v>0</v>
      </c>
      <c r="EX16" s="343">
        <f t="shared" si="6"/>
        <v>0</v>
      </c>
      <c r="EY16" s="343">
        <f t="shared" si="7"/>
        <v>0</v>
      </c>
      <c r="EZ16" s="343">
        <f t="shared" si="8"/>
        <v>0</v>
      </c>
      <c r="FA16" s="343">
        <f t="shared" si="9"/>
        <v>0</v>
      </c>
      <c r="FB16" s="343">
        <f t="shared" si="37"/>
        <v>0</v>
      </c>
      <c r="FC16" s="343">
        <f t="shared" si="10"/>
        <v>0</v>
      </c>
      <c r="FD16" s="343">
        <f t="shared" si="11"/>
        <v>0</v>
      </c>
      <c r="FE16" s="343">
        <f t="shared" si="12"/>
        <v>0</v>
      </c>
      <c r="FF16" s="343">
        <f t="shared" si="13"/>
        <v>0</v>
      </c>
      <c r="FG16" s="343">
        <f t="shared" si="38"/>
        <v>0</v>
      </c>
      <c r="FH16" s="343">
        <f t="shared" si="14"/>
        <v>0</v>
      </c>
      <c r="FI16" s="343">
        <f t="shared" si="15"/>
        <v>0</v>
      </c>
      <c r="FJ16" s="343">
        <f t="shared" si="39"/>
        <v>0</v>
      </c>
      <c r="FK16" s="343">
        <f t="shared" si="16"/>
        <v>0</v>
      </c>
      <c r="FL16" s="343">
        <f t="shared" si="17"/>
        <v>0</v>
      </c>
      <c r="FM16" s="343">
        <f t="shared" si="18"/>
        <v>0</v>
      </c>
      <c r="FN16" s="343">
        <f t="shared" si="19"/>
        <v>0</v>
      </c>
      <c r="FO16" s="343">
        <f t="shared" si="20"/>
        <v>0</v>
      </c>
      <c r="FP16" s="343">
        <f t="shared" si="21"/>
        <v>0</v>
      </c>
      <c r="FQ16" s="343">
        <f t="shared" si="22"/>
        <v>0</v>
      </c>
      <c r="FR16" s="343">
        <f t="shared" si="23"/>
        <v>0</v>
      </c>
      <c r="FS16" s="343">
        <f t="shared" si="24"/>
        <v>0</v>
      </c>
      <c r="FT16" s="343">
        <f t="shared" si="25"/>
        <v>0</v>
      </c>
      <c r="FU16" s="343">
        <f t="shared" si="26"/>
        <v>0</v>
      </c>
      <c r="FV16" s="343">
        <f t="shared" si="40"/>
        <v>0</v>
      </c>
      <c r="FW16" s="343">
        <f t="shared" si="41"/>
        <v>0</v>
      </c>
      <c r="FX16" s="343">
        <f t="shared" si="42"/>
        <v>0</v>
      </c>
      <c r="FY16" s="343">
        <f t="shared" si="43"/>
        <v>0</v>
      </c>
      <c r="FZ16" s="343">
        <f t="shared" si="44"/>
        <v>0</v>
      </c>
      <c r="GA16" s="343">
        <f t="shared" si="45"/>
        <v>0</v>
      </c>
      <c r="GB16" s="343">
        <f t="shared" si="46"/>
        <v>0</v>
      </c>
      <c r="GC16" s="343">
        <f t="shared" si="46"/>
        <v>0</v>
      </c>
      <c r="GD16" s="343">
        <f t="shared" si="47"/>
        <v>0</v>
      </c>
      <c r="GE16" s="343">
        <f t="shared" si="48"/>
        <v>0</v>
      </c>
      <c r="GF16" s="343">
        <f t="shared" si="49"/>
        <v>0</v>
      </c>
      <c r="GG16" s="343">
        <f t="shared" si="50"/>
        <v>0</v>
      </c>
      <c r="GH16" s="343">
        <f t="shared" si="51"/>
        <v>0</v>
      </c>
      <c r="GI16" s="343">
        <f t="shared" si="52"/>
        <v>0</v>
      </c>
      <c r="GK16" s="375">
        <f t="shared" si="53"/>
        <v>0</v>
      </c>
      <c r="GL16" s="375"/>
    </row>
    <row r="17" spans="1:194" x14ac:dyDescent="0.25">
      <c r="A17" s="136" t="s">
        <v>75</v>
      </c>
      <c r="B17" s="584">
        <f>Da!E35</f>
        <v>0</v>
      </c>
      <c r="C17" s="37"/>
      <c r="D17" s="353"/>
      <c r="E17" s="352"/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2"/>
      <c r="Q17" s="352"/>
      <c r="R17" s="491">
        <f t="shared" si="0"/>
        <v>0</v>
      </c>
      <c r="S17" s="353"/>
      <c r="T17" s="352"/>
      <c r="U17" s="352"/>
      <c r="V17" s="352"/>
      <c r="W17" s="352"/>
      <c r="X17" s="352"/>
      <c r="Y17" s="352"/>
      <c r="Z17" s="352"/>
      <c r="AA17" s="352"/>
      <c r="AB17" s="352"/>
      <c r="AC17" s="29">
        <f t="shared" si="27"/>
        <v>0</v>
      </c>
      <c r="AD17" s="352"/>
      <c r="AE17" s="352"/>
      <c r="AF17" s="352"/>
      <c r="AG17" s="352"/>
      <c r="AH17" s="352"/>
      <c r="AI17" s="352"/>
      <c r="AJ17" s="352"/>
      <c r="AK17" s="352"/>
      <c r="AL17" s="352"/>
      <c r="AM17" s="352"/>
      <c r="AN17" s="352"/>
      <c r="AO17" s="352"/>
      <c r="AP17" s="352"/>
      <c r="AQ17" s="352"/>
      <c r="AR17" s="358"/>
      <c r="AS17" s="491">
        <f t="shared" si="28"/>
        <v>0</v>
      </c>
      <c r="AT17" s="353"/>
      <c r="AU17" s="353"/>
      <c r="AV17" s="352"/>
      <c r="AW17" s="352"/>
      <c r="AX17" s="352"/>
      <c r="AY17" s="352"/>
      <c r="AZ17" s="352"/>
      <c r="BA17" s="352"/>
      <c r="BB17" s="352"/>
      <c r="BC17" s="352"/>
      <c r="BD17" s="352"/>
      <c r="BE17" s="352"/>
      <c r="BF17" s="352"/>
      <c r="BG17" s="29">
        <f t="shared" si="29"/>
        <v>0</v>
      </c>
      <c r="BH17" s="353"/>
      <c r="BI17" s="352"/>
      <c r="BJ17" s="352"/>
      <c r="BK17" s="352"/>
      <c r="BL17" s="352"/>
      <c r="BM17" s="352"/>
      <c r="BN17" s="352"/>
      <c r="BO17" s="384">
        <f t="shared" si="30"/>
        <v>0</v>
      </c>
      <c r="BP17" s="361"/>
      <c r="BQ17" s="353"/>
      <c r="BR17" s="353"/>
      <c r="BS17" s="353"/>
      <c r="BT17" s="353"/>
      <c r="BU17" s="353"/>
      <c r="BV17" s="352"/>
      <c r="BW17" s="352"/>
      <c r="BX17" s="352"/>
      <c r="BY17" s="352"/>
      <c r="BZ17" s="352"/>
      <c r="CA17" s="352"/>
      <c r="CB17" s="352"/>
      <c r="CC17" s="440"/>
      <c r="CD17" s="491">
        <f t="shared" si="31"/>
        <v>0</v>
      </c>
      <c r="CE17" s="581"/>
      <c r="CF17" s="580"/>
      <c r="CG17" s="580"/>
      <c r="CH17" s="580"/>
      <c r="CI17" s="580"/>
      <c r="CJ17" s="580"/>
      <c r="CK17" s="580"/>
      <c r="CL17" s="582"/>
      <c r="CM17" s="490">
        <f t="shared" si="32"/>
        <v>0</v>
      </c>
      <c r="CN17" s="361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2"/>
      <c r="CZ17" s="440"/>
      <c r="DA17" s="441">
        <f t="shared" si="33"/>
        <v>0</v>
      </c>
      <c r="DB17" s="361"/>
      <c r="DC17" s="352"/>
      <c r="DD17" s="352"/>
      <c r="DE17" s="352"/>
      <c r="DF17" s="440"/>
      <c r="DG17" s="492">
        <f t="shared" si="34"/>
        <v>0</v>
      </c>
      <c r="DH17" s="361"/>
      <c r="DI17" s="352"/>
      <c r="DJ17" s="352"/>
      <c r="DK17" s="352"/>
      <c r="DL17" s="352"/>
      <c r="DM17" s="352"/>
      <c r="DN17" s="440"/>
      <c r="DO17" s="33">
        <f t="shared" si="1"/>
        <v>0</v>
      </c>
      <c r="DP17" s="361"/>
      <c r="DQ17" s="352"/>
      <c r="DR17" s="352"/>
      <c r="DS17" s="352"/>
      <c r="DT17" s="352"/>
      <c r="DU17" s="352"/>
      <c r="DV17" s="352"/>
      <c r="DW17" s="440"/>
      <c r="DX17" s="33">
        <f t="shared" si="35"/>
        <v>0</v>
      </c>
      <c r="DY17" s="361"/>
      <c r="DZ17" s="352"/>
      <c r="EA17" s="352"/>
      <c r="EB17" s="352"/>
      <c r="EC17" s="352"/>
      <c r="ED17" s="352"/>
      <c r="EE17" s="352"/>
      <c r="EF17" s="352"/>
      <c r="EG17" s="352"/>
      <c r="EH17" s="440"/>
      <c r="EI17" s="441">
        <f t="shared" si="36"/>
        <v>0</v>
      </c>
      <c r="EJ17" s="361"/>
      <c r="EK17" s="352"/>
      <c r="EL17" s="352"/>
      <c r="EM17" s="352"/>
      <c r="EN17" s="352"/>
      <c r="EO17" s="352"/>
      <c r="EP17" s="352"/>
      <c r="EQ17" s="440"/>
      <c r="ER17" s="437">
        <f t="shared" si="2"/>
        <v>0</v>
      </c>
      <c r="ES17" s="375">
        <f t="shared" si="3"/>
        <v>0</v>
      </c>
      <c r="EV17" s="343">
        <f t="shared" si="4"/>
        <v>0</v>
      </c>
      <c r="EW17" s="343">
        <f t="shared" si="5"/>
        <v>0</v>
      </c>
      <c r="EX17" s="343">
        <f t="shared" si="6"/>
        <v>0</v>
      </c>
      <c r="EY17" s="343">
        <f t="shared" si="7"/>
        <v>0</v>
      </c>
      <c r="EZ17" s="343">
        <f t="shared" si="8"/>
        <v>0</v>
      </c>
      <c r="FA17" s="343">
        <f t="shared" si="9"/>
        <v>0</v>
      </c>
      <c r="FB17" s="343">
        <f t="shared" si="37"/>
        <v>0</v>
      </c>
      <c r="FC17" s="343">
        <f t="shared" si="10"/>
        <v>0</v>
      </c>
      <c r="FD17" s="343">
        <f t="shared" si="11"/>
        <v>0</v>
      </c>
      <c r="FE17" s="343">
        <f t="shared" si="12"/>
        <v>0</v>
      </c>
      <c r="FF17" s="343">
        <f t="shared" si="13"/>
        <v>0</v>
      </c>
      <c r="FG17" s="343">
        <f t="shared" si="38"/>
        <v>0</v>
      </c>
      <c r="FH17" s="343">
        <f t="shared" si="14"/>
        <v>0</v>
      </c>
      <c r="FI17" s="343">
        <f t="shared" si="15"/>
        <v>0</v>
      </c>
      <c r="FJ17" s="343">
        <f t="shared" si="39"/>
        <v>0</v>
      </c>
      <c r="FK17" s="343">
        <f t="shared" si="16"/>
        <v>0</v>
      </c>
      <c r="FL17" s="343">
        <f t="shared" si="17"/>
        <v>0</v>
      </c>
      <c r="FM17" s="343">
        <f t="shared" si="18"/>
        <v>0</v>
      </c>
      <c r="FN17" s="343">
        <f t="shared" si="19"/>
        <v>0</v>
      </c>
      <c r="FO17" s="343">
        <f t="shared" si="20"/>
        <v>0</v>
      </c>
      <c r="FP17" s="343">
        <f t="shared" si="21"/>
        <v>0</v>
      </c>
      <c r="FQ17" s="343">
        <f t="shared" si="22"/>
        <v>0</v>
      </c>
      <c r="FR17" s="343">
        <f t="shared" si="23"/>
        <v>0</v>
      </c>
      <c r="FS17" s="343">
        <f t="shared" si="24"/>
        <v>0</v>
      </c>
      <c r="FT17" s="343">
        <f t="shared" si="25"/>
        <v>0</v>
      </c>
      <c r="FU17" s="343">
        <f t="shared" si="26"/>
        <v>0</v>
      </c>
      <c r="FV17" s="343">
        <f t="shared" si="40"/>
        <v>0</v>
      </c>
      <c r="FW17" s="343">
        <f t="shared" si="41"/>
        <v>0</v>
      </c>
      <c r="FX17" s="343">
        <f t="shared" si="42"/>
        <v>0</v>
      </c>
      <c r="FY17" s="343">
        <f t="shared" si="43"/>
        <v>0</v>
      </c>
      <c r="FZ17" s="343">
        <f t="shared" si="44"/>
        <v>0</v>
      </c>
      <c r="GA17" s="343">
        <f t="shared" si="45"/>
        <v>0</v>
      </c>
      <c r="GB17" s="343">
        <f t="shared" si="46"/>
        <v>0</v>
      </c>
      <c r="GC17" s="343">
        <f t="shared" si="46"/>
        <v>0</v>
      </c>
      <c r="GD17" s="343">
        <f t="shared" si="47"/>
        <v>0</v>
      </c>
      <c r="GE17" s="343">
        <f t="shared" si="48"/>
        <v>0</v>
      </c>
      <c r="GF17" s="343">
        <f t="shared" si="49"/>
        <v>0</v>
      </c>
      <c r="GG17" s="343">
        <f t="shared" si="50"/>
        <v>0</v>
      </c>
      <c r="GH17" s="343">
        <f t="shared" si="51"/>
        <v>0</v>
      </c>
      <c r="GI17" s="343">
        <f t="shared" si="52"/>
        <v>0</v>
      </c>
      <c r="GK17" s="375">
        <f t="shared" si="53"/>
        <v>0</v>
      </c>
      <c r="GL17" s="375"/>
    </row>
    <row r="18" spans="1:194" x14ac:dyDescent="0.25">
      <c r="A18" s="136" t="s">
        <v>76</v>
      </c>
      <c r="B18" s="584">
        <f>Da!E36</f>
        <v>0</v>
      </c>
      <c r="C18" s="37"/>
      <c r="D18" s="579"/>
      <c r="E18" s="580"/>
      <c r="F18" s="580"/>
      <c r="G18" s="580"/>
      <c r="H18" s="580"/>
      <c r="I18" s="580"/>
      <c r="J18" s="580"/>
      <c r="K18" s="580"/>
      <c r="L18" s="580"/>
      <c r="M18" s="580"/>
      <c r="N18" s="580"/>
      <c r="O18" s="580"/>
      <c r="P18" s="580"/>
      <c r="Q18" s="580"/>
      <c r="R18" s="491">
        <f t="shared" si="0"/>
        <v>0</v>
      </c>
      <c r="S18" s="353"/>
      <c r="T18" s="352"/>
      <c r="U18" s="352"/>
      <c r="V18" s="352"/>
      <c r="W18" s="352"/>
      <c r="X18" s="352"/>
      <c r="Y18" s="352"/>
      <c r="Z18" s="352"/>
      <c r="AA18" s="352"/>
      <c r="AB18" s="352"/>
      <c r="AC18" s="29">
        <f t="shared" si="27"/>
        <v>0</v>
      </c>
      <c r="AD18" s="580"/>
      <c r="AE18" s="580"/>
      <c r="AF18" s="352"/>
      <c r="AG18" s="352"/>
      <c r="AH18" s="352"/>
      <c r="AI18" s="352"/>
      <c r="AJ18" s="352"/>
      <c r="AK18" s="352"/>
      <c r="AL18" s="352"/>
      <c r="AM18" s="352"/>
      <c r="AN18" s="352"/>
      <c r="AO18" s="358"/>
      <c r="AP18" s="358"/>
      <c r="AQ18" s="358"/>
      <c r="AR18" s="358"/>
      <c r="AS18" s="491">
        <f t="shared" si="28"/>
        <v>0</v>
      </c>
      <c r="AT18" s="353"/>
      <c r="AU18" s="353"/>
      <c r="AV18" s="352"/>
      <c r="AW18" s="352"/>
      <c r="AX18" s="352"/>
      <c r="AY18" s="352"/>
      <c r="AZ18" s="352"/>
      <c r="BA18" s="352"/>
      <c r="BB18" s="352"/>
      <c r="BC18" s="352"/>
      <c r="BD18" s="352"/>
      <c r="BE18" s="352"/>
      <c r="BF18" s="352"/>
      <c r="BG18" s="29">
        <f t="shared" si="29"/>
        <v>0</v>
      </c>
      <c r="BH18" s="353"/>
      <c r="BI18" s="352"/>
      <c r="BJ18" s="352"/>
      <c r="BK18" s="352"/>
      <c r="BL18" s="352"/>
      <c r="BM18" s="352"/>
      <c r="BN18" s="352"/>
      <c r="BO18" s="384">
        <f t="shared" si="30"/>
        <v>0</v>
      </c>
      <c r="BP18" s="581"/>
      <c r="BQ18" s="579"/>
      <c r="BR18" s="579"/>
      <c r="BS18" s="579"/>
      <c r="BT18" s="579"/>
      <c r="BU18" s="579"/>
      <c r="BV18" s="580"/>
      <c r="BW18" s="580"/>
      <c r="BX18" s="580"/>
      <c r="BY18" s="580"/>
      <c r="BZ18" s="580"/>
      <c r="CA18" s="580"/>
      <c r="CB18" s="580"/>
      <c r="CC18" s="582"/>
      <c r="CD18" s="491">
        <f t="shared" si="31"/>
        <v>0</v>
      </c>
      <c r="CE18" s="581"/>
      <c r="CF18" s="580"/>
      <c r="CG18" s="580"/>
      <c r="CH18" s="580"/>
      <c r="CI18" s="580"/>
      <c r="CJ18" s="580"/>
      <c r="CK18" s="580"/>
      <c r="CL18" s="582"/>
      <c r="CM18" s="490">
        <f t="shared" si="32"/>
        <v>0</v>
      </c>
      <c r="CN18" s="361"/>
      <c r="CO18" s="352"/>
      <c r="CP18" s="352"/>
      <c r="CQ18" s="352"/>
      <c r="CR18" s="352"/>
      <c r="CS18" s="352"/>
      <c r="CT18" s="352"/>
      <c r="CU18" s="352"/>
      <c r="CV18" s="352"/>
      <c r="CW18" s="352"/>
      <c r="CX18" s="352"/>
      <c r="CY18" s="352"/>
      <c r="CZ18" s="440"/>
      <c r="DA18" s="441">
        <f t="shared" si="33"/>
        <v>0</v>
      </c>
      <c r="DB18" s="361"/>
      <c r="DC18" s="352"/>
      <c r="DD18" s="352"/>
      <c r="DE18" s="352"/>
      <c r="DF18" s="440"/>
      <c r="DG18" s="492">
        <f t="shared" si="34"/>
        <v>0</v>
      </c>
      <c r="DH18" s="361"/>
      <c r="DI18" s="352"/>
      <c r="DJ18" s="352"/>
      <c r="DK18" s="352"/>
      <c r="DL18" s="352"/>
      <c r="DM18" s="352"/>
      <c r="DN18" s="440"/>
      <c r="DO18" s="33">
        <f t="shared" si="1"/>
        <v>0</v>
      </c>
      <c r="DP18" s="361"/>
      <c r="DQ18" s="352"/>
      <c r="DR18" s="352"/>
      <c r="DS18" s="352"/>
      <c r="DT18" s="352"/>
      <c r="DU18" s="352"/>
      <c r="DV18" s="352"/>
      <c r="DW18" s="440"/>
      <c r="DX18" s="33">
        <f t="shared" si="35"/>
        <v>0</v>
      </c>
      <c r="DY18" s="361"/>
      <c r="DZ18" s="352"/>
      <c r="EA18" s="352"/>
      <c r="EB18" s="352"/>
      <c r="EC18" s="352"/>
      <c r="ED18" s="352"/>
      <c r="EE18" s="352"/>
      <c r="EF18" s="352"/>
      <c r="EG18" s="352"/>
      <c r="EH18" s="440"/>
      <c r="EI18" s="441">
        <f t="shared" si="36"/>
        <v>0</v>
      </c>
      <c r="EJ18" s="361"/>
      <c r="EK18" s="352"/>
      <c r="EL18" s="352"/>
      <c r="EM18" s="352"/>
      <c r="EN18" s="352"/>
      <c r="EO18" s="352"/>
      <c r="EP18" s="352"/>
      <c r="EQ18" s="440"/>
      <c r="ER18" s="437">
        <f t="shared" si="2"/>
        <v>0</v>
      </c>
      <c r="ES18" s="375">
        <f t="shared" si="3"/>
        <v>0</v>
      </c>
      <c r="EV18" s="343">
        <f t="shared" si="4"/>
        <v>0</v>
      </c>
      <c r="EW18" s="343">
        <f t="shared" si="5"/>
        <v>0</v>
      </c>
      <c r="EX18" s="343">
        <f t="shared" si="6"/>
        <v>0</v>
      </c>
      <c r="EY18" s="343">
        <f t="shared" si="7"/>
        <v>0</v>
      </c>
      <c r="EZ18" s="343">
        <f t="shared" si="8"/>
        <v>0</v>
      </c>
      <c r="FA18" s="343">
        <f t="shared" si="9"/>
        <v>0</v>
      </c>
      <c r="FB18" s="343">
        <f t="shared" si="37"/>
        <v>0</v>
      </c>
      <c r="FC18" s="343">
        <f t="shared" si="10"/>
        <v>0</v>
      </c>
      <c r="FD18" s="343">
        <f t="shared" si="11"/>
        <v>0</v>
      </c>
      <c r="FE18" s="343">
        <f t="shared" si="12"/>
        <v>0</v>
      </c>
      <c r="FF18" s="343">
        <f t="shared" si="13"/>
        <v>0</v>
      </c>
      <c r="FG18" s="343">
        <f t="shared" si="38"/>
        <v>0</v>
      </c>
      <c r="FH18" s="343">
        <f t="shared" si="14"/>
        <v>0</v>
      </c>
      <c r="FI18" s="343">
        <f t="shared" si="15"/>
        <v>0</v>
      </c>
      <c r="FJ18" s="343">
        <f t="shared" si="39"/>
        <v>0</v>
      </c>
      <c r="FK18" s="343">
        <f t="shared" si="16"/>
        <v>0</v>
      </c>
      <c r="FL18" s="343">
        <f t="shared" si="17"/>
        <v>0</v>
      </c>
      <c r="FM18" s="343">
        <f t="shared" si="18"/>
        <v>0</v>
      </c>
      <c r="FN18" s="343">
        <f t="shared" si="19"/>
        <v>0</v>
      </c>
      <c r="FO18" s="343">
        <f t="shared" si="20"/>
        <v>0</v>
      </c>
      <c r="FP18" s="343">
        <f t="shared" si="21"/>
        <v>0</v>
      </c>
      <c r="FQ18" s="343">
        <f t="shared" si="22"/>
        <v>0</v>
      </c>
      <c r="FR18" s="343">
        <f t="shared" si="23"/>
        <v>0</v>
      </c>
      <c r="FS18" s="343">
        <f t="shared" si="24"/>
        <v>0</v>
      </c>
      <c r="FT18" s="343">
        <f t="shared" si="25"/>
        <v>0</v>
      </c>
      <c r="FU18" s="343">
        <f t="shared" si="26"/>
        <v>0</v>
      </c>
      <c r="FV18" s="343">
        <f t="shared" si="40"/>
        <v>0</v>
      </c>
      <c r="FW18" s="343">
        <f t="shared" si="41"/>
        <v>0</v>
      </c>
      <c r="FX18" s="343">
        <f t="shared" si="42"/>
        <v>0</v>
      </c>
      <c r="FY18" s="343">
        <f t="shared" si="43"/>
        <v>0</v>
      </c>
      <c r="FZ18" s="343">
        <f t="shared" si="44"/>
        <v>0</v>
      </c>
      <c r="GA18" s="343">
        <f t="shared" si="45"/>
        <v>0</v>
      </c>
      <c r="GB18" s="343">
        <f t="shared" si="46"/>
        <v>0</v>
      </c>
      <c r="GC18" s="343">
        <f t="shared" si="46"/>
        <v>0</v>
      </c>
      <c r="GD18" s="343">
        <f t="shared" si="47"/>
        <v>0</v>
      </c>
      <c r="GE18" s="343">
        <f t="shared" si="48"/>
        <v>0</v>
      </c>
      <c r="GF18" s="343">
        <f t="shared" si="49"/>
        <v>0</v>
      </c>
      <c r="GG18" s="343">
        <f t="shared" si="50"/>
        <v>0</v>
      </c>
      <c r="GH18" s="343">
        <f t="shared" si="51"/>
        <v>0</v>
      </c>
      <c r="GI18" s="343">
        <f t="shared" si="52"/>
        <v>0</v>
      </c>
      <c r="GK18" s="375">
        <f t="shared" si="53"/>
        <v>0</v>
      </c>
      <c r="GL18" s="375"/>
    </row>
    <row r="19" spans="1:194" x14ac:dyDescent="0.25">
      <c r="A19" s="136" t="s">
        <v>77</v>
      </c>
      <c r="B19" s="584">
        <f>Da!E37</f>
        <v>0</v>
      </c>
      <c r="C19" s="37"/>
      <c r="D19" s="353"/>
      <c r="E19" s="352"/>
      <c r="F19" s="352"/>
      <c r="G19" s="352"/>
      <c r="H19" s="352"/>
      <c r="I19" s="352"/>
      <c r="J19" s="352"/>
      <c r="K19" s="352"/>
      <c r="L19" s="352"/>
      <c r="M19" s="352"/>
      <c r="N19" s="352"/>
      <c r="O19" s="352"/>
      <c r="P19" s="352"/>
      <c r="Q19" s="352"/>
      <c r="R19" s="491">
        <f t="shared" si="0"/>
        <v>0</v>
      </c>
      <c r="S19" s="353"/>
      <c r="T19" s="352"/>
      <c r="U19" s="352"/>
      <c r="V19" s="352"/>
      <c r="W19" s="352"/>
      <c r="X19" s="352"/>
      <c r="Y19" s="352"/>
      <c r="Z19" s="352"/>
      <c r="AA19" s="352"/>
      <c r="AB19" s="352"/>
      <c r="AC19" s="29">
        <f t="shared" si="27"/>
        <v>0</v>
      </c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8"/>
      <c r="AP19" s="358"/>
      <c r="AQ19" s="358"/>
      <c r="AR19" s="358"/>
      <c r="AS19" s="491">
        <f t="shared" si="28"/>
        <v>0</v>
      </c>
      <c r="AT19" s="353"/>
      <c r="AU19" s="353"/>
      <c r="AV19" s="352"/>
      <c r="AW19" s="352"/>
      <c r="AX19" s="352"/>
      <c r="AY19" s="352"/>
      <c r="AZ19" s="352"/>
      <c r="BA19" s="352"/>
      <c r="BB19" s="352"/>
      <c r="BC19" s="352"/>
      <c r="BD19" s="352"/>
      <c r="BE19" s="352"/>
      <c r="BF19" s="352"/>
      <c r="BG19" s="29">
        <f t="shared" si="29"/>
        <v>0</v>
      </c>
      <c r="BH19" s="353"/>
      <c r="BI19" s="352"/>
      <c r="BJ19" s="352"/>
      <c r="BK19" s="352"/>
      <c r="BL19" s="352"/>
      <c r="BM19" s="352"/>
      <c r="BN19" s="352"/>
      <c r="BO19" s="384">
        <f t="shared" si="30"/>
        <v>0</v>
      </c>
      <c r="BP19" s="361"/>
      <c r="BQ19" s="353"/>
      <c r="BR19" s="353"/>
      <c r="BS19" s="353"/>
      <c r="BT19" s="353"/>
      <c r="BU19" s="353"/>
      <c r="BV19" s="352"/>
      <c r="BW19" s="352"/>
      <c r="BX19" s="352"/>
      <c r="BY19" s="352"/>
      <c r="BZ19" s="352"/>
      <c r="CA19" s="352"/>
      <c r="CB19" s="352"/>
      <c r="CC19" s="440"/>
      <c r="CD19" s="491">
        <f t="shared" si="31"/>
        <v>0</v>
      </c>
      <c r="CE19" s="581"/>
      <c r="CF19" s="580"/>
      <c r="CG19" s="580"/>
      <c r="CH19" s="580"/>
      <c r="CI19" s="580"/>
      <c r="CJ19" s="580"/>
      <c r="CK19" s="580"/>
      <c r="CL19" s="582"/>
      <c r="CM19" s="490">
        <f t="shared" si="32"/>
        <v>0</v>
      </c>
      <c r="CN19" s="361"/>
      <c r="CO19" s="352"/>
      <c r="CP19" s="352"/>
      <c r="CQ19" s="352"/>
      <c r="CR19" s="352"/>
      <c r="CS19" s="352"/>
      <c r="CT19" s="352"/>
      <c r="CU19" s="352"/>
      <c r="CV19" s="352"/>
      <c r="CW19" s="352"/>
      <c r="CX19" s="352"/>
      <c r="CY19" s="352"/>
      <c r="CZ19" s="440"/>
      <c r="DA19" s="441">
        <f t="shared" si="33"/>
        <v>0</v>
      </c>
      <c r="DB19" s="361"/>
      <c r="DC19" s="352"/>
      <c r="DD19" s="352"/>
      <c r="DE19" s="352"/>
      <c r="DF19" s="440"/>
      <c r="DG19" s="492">
        <f t="shared" si="34"/>
        <v>0</v>
      </c>
      <c r="DH19" s="361"/>
      <c r="DI19" s="352"/>
      <c r="DJ19" s="352"/>
      <c r="DK19" s="352"/>
      <c r="DL19" s="352"/>
      <c r="DM19" s="352"/>
      <c r="DN19" s="440"/>
      <c r="DO19" s="33">
        <f t="shared" si="1"/>
        <v>0</v>
      </c>
      <c r="DP19" s="361"/>
      <c r="DQ19" s="352"/>
      <c r="DR19" s="352"/>
      <c r="DS19" s="352"/>
      <c r="DT19" s="352"/>
      <c r="DU19" s="352"/>
      <c r="DV19" s="352"/>
      <c r="DW19" s="440"/>
      <c r="DX19" s="33">
        <f t="shared" si="35"/>
        <v>0</v>
      </c>
      <c r="DY19" s="361"/>
      <c r="DZ19" s="352"/>
      <c r="EA19" s="352"/>
      <c r="EB19" s="352"/>
      <c r="EC19" s="352"/>
      <c r="ED19" s="352"/>
      <c r="EE19" s="352"/>
      <c r="EF19" s="352"/>
      <c r="EG19" s="352"/>
      <c r="EH19" s="440"/>
      <c r="EI19" s="441">
        <f t="shared" si="36"/>
        <v>0</v>
      </c>
      <c r="EJ19" s="361"/>
      <c r="EK19" s="352"/>
      <c r="EL19" s="352"/>
      <c r="EM19" s="352"/>
      <c r="EN19" s="352"/>
      <c r="EO19" s="352"/>
      <c r="EP19" s="352"/>
      <c r="EQ19" s="440"/>
      <c r="ER19" s="437">
        <f t="shared" si="2"/>
        <v>0</v>
      </c>
      <c r="ES19" s="375">
        <f t="shared" si="3"/>
        <v>0</v>
      </c>
      <c r="EV19" s="343">
        <f t="shared" si="4"/>
        <v>0</v>
      </c>
      <c r="EW19" s="343">
        <f t="shared" si="5"/>
        <v>0</v>
      </c>
      <c r="EX19" s="343">
        <f t="shared" si="6"/>
        <v>0</v>
      </c>
      <c r="EY19" s="343">
        <f t="shared" si="7"/>
        <v>0</v>
      </c>
      <c r="EZ19" s="343">
        <f t="shared" si="8"/>
        <v>0</v>
      </c>
      <c r="FA19" s="343">
        <f t="shared" si="9"/>
        <v>0</v>
      </c>
      <c r="FB19" s="343">
        <f t="shared" si="37"/>
        <v>0</v>
      </c>
      <c r="FC19" s="343">
        <f t="shared" si="10"/>
        <v>0</v>
      </c>
      <c r="FD19" s="343">
        <f t="shared" si="11"/>
        <v>0</v>
      </c>
      <c r="FE19" s="343">
        <f t="shared" si="12"/>
        <v>0</v>
      </c>
      <c r="FF19" s="343">
        <f t="shared" si="13"/>
        <v>0</v>
      </c>
      <c r="FG19" s="343">
        <f t="shared" si="38"/>
        <v>0</v>
      </c>
      <c r="FH19" s="343">
        <f t="shared" si="14"/>
        <v>0</v>
      </c>
      <c r="FI19" s="343">
        <f t="shared" si="15"/>
        <v>0</v>
      </c>
      <c r="FJ19" s="343">
        <f t="shared" si="39"/>
        <v>0</v>
      </c>
      <c r="FK19" s="343">
        <f t="shared" si="16"/>
        <v>0</v>
      </c>
      <c r="FL19" s="343">
        <f t="shared" si="17"/>
        <v>0</v>
      </c>
      <c r="FM19" s="343">
        <f t="shared" si="18"/>
        <v>0</v>
      </c>
      <c r="FN19" s="343">
        <f t="shared" si="19"/>
        <v>0</v>
      </c>
      <c r="FO19" s="343">
        <f t="shared" si="20"/>
        <v>0</v>
      </c>
      <c r="FP19" s="343">
        <f t="shared" si="21"/>
        <v>0</v>
      </c>
      <c r="FQ19" s="343">
        <f t="shared" si="22"/>
        <v>0</v>
      </c>
      <c r="FR19" s="343">
        <f t="shared" si="23"/>
        <v>0</v>
      </c>
      <c r="FS19" s="343">
        <f t="shared" si="24"/>
        <v>0</v>
      </c>
      <c r="FT19" s="343">
        <f t="shared" si="25"/>
        <v>0</v>
      </c>
      <c r="FU19" s="343">
        <f t="shared" si="26"/>
        <v>0</v>
      </c>
      <c r="FV19" s="343">
        <f t="shared" si="40"/>
        <v>0</v>
      </c>
      <c r="FW19" s="343">
        <f t="shared" si="41"/>
        <v>0</v>
      </c>
      <c r="FX19" s="343">
        <f t="shared" si="42"/>
        <v>0</v>
      </c>
      <c r="FY19" s="343">
        <f t="shared" si="43"/>
        <v>0</v>
      </c>
      <c r="FZ19" s="343">
        <f t="shared" si="44"/>
        <v>0</v>
      </c>
      <c r="GA19" s="343">
        <f t="shared" si="45"/>
        <v>0</v>
      </c>
      <c r="GB19" s="343">
        <f t="shared" si="46"/>
        <v>0</v>
      </c>
      <c r="GC19" s="343">
        <f t="shared" si="46"/>
        <v>0</v>
      </c>
      <c r="GD19" s="343">
        <f t="shared" si="47"/>
        <v>0</v>
      </c>
      <c r="GE19" s="343">
        <f t="shared" si="48"/>
        <v>0</v>
      </c>
      <c r="GF19" s="343">
        <f t="shared" si="49"/>
        <v>0</v>
      </c>
      <c r="GG19" s="343">
        <f t="shared" si="50"/>
        <v>0</v>
      </c>
      <c r="GH19" s="343">
        <f t="shared" si="51"/>
        <v>0</v>
      </c>
      <c r="GI19" s="343">
        <f t="shared" si="52"/>
        <v>0</v>
      </c>
      <c r="GK19" s="375">
        <f t="shared" si="53"/>
        <v>0</v>
      </c>
      <c r="GL19" s="375"/>
    </row>
    <row r="20" spans="1:194" x14ac:dyDescent="0.25">
      <c r="A20" s="136" t="s">
        <v>78</v>
      </c>
      <c r="B20" s="584">
        <f>Da!E38</f>
        <v>0</v>
      </c>
      <c r="C20" s="37"/>
      <c r="D20" s="353"/>
      <c r="E20" s="352"/>
      <c r="F20" s="352"/>
      <c r="G20" s="352"/>
      <c r="H20" s="352"/>
      <c r="I20" s="352"/>
      <c r="J20" s="352"/>
      <c r="K20" s="352"/>
      <c r="L20" s="352"/>
      <c r="M20" s="352"/>
      <c r="N20" s="352"/>
      <c r="O20" s="352"/>
      <c r="P20" s="352"/>
      <c r="Q20" s="352"/>
      <c r="R20" s="491">
        <f t="shared" si="0"/>
        <v>0</v>
      </c>
      <c r="S20" s="353"/>
      <c r="T20" s="352"/>
      <c r="U20" s="352"/>
      <c r="V20" s="352"/>
      <c r="W20" s="352"/>
      <c r="X20" s="352"/>
      <c r="Y20" s="352"/>
      <c r="Z20" s="352"/>
      <c r="AA20" s="352"/>
      <c r="AB20" s="352"/>
      <c r="AC20" s="29">
        <f t="shared" si="27"/>
        <v>0</v>
      </c>
      <c r="AD20" s="352"/>
      <c r="AE20" s="352"/>
      <c r="AF20" s="352"/>
      <c r="AG20" s="352"/>
      <c r="AH20" s="352"/>
      <c r="AI20" s="352"/>
      <c r="AJ20" s="352"/>
      <c r="AK20" s="352"/>
      <c r="AL20" s="352"/>
      <c r="AM20" s="352"/>
      <c r="AN20" s="352"/>
      <c r="AO20" s="358"/>
      <c r="AP20" s="358"/>
      <c r="AQ20" s="358"/>
      <c r="AR20" s="358"/>
      <c r="AS20" s="491">
        <f t="shared" si="28"/>
        <v>0</v>
      </c>
      <c r="AT20" s="361"/>
      <c r="AU20" s="353"/>
      <c r="AV20" s="352"/>
      <c r="AW20" s="352"/>
      <c r="AX20" s="352"/>
      <c r="AY20" s="352"/>
      <c r="AZ20" s="352"/>
      <c r="BA20" s="352"/>
      <c r="BB20" s="352"/>
      <c r="BC20" s="352"/>
      <c r="BD20" s="352"/>
      <c r="BE20" s="352"/>
      <c r="BF20" s="352"/>
      <c r="BG20" s="29">
        <f t="shared" si="29"/>
        <v>0</v>
      </c>
      <c r="BH20" s="353"/>
      <c r="BI20" s="352"/>
      <c r="BJ20" s="352"/>
      <c r="BK20" s="352"/>
      <c r="BL20" s="352"/>
      <c r="BM20" s="352"/>
      <c r="BN20" s="352"/>
      <c r="BO20" s="384">
        <f t="shared" si="30"/>
        <v>0</v>
      </c>
      <c r="BP20" s="361"/>
      <c r="BQ20" s="353"/>
      <c r="BR20" s="353"/>
      <c r="BS20" s="353"/>
      <c r="BT20" s="353"/>
      <c r="BU20" s="353"/>
      <c r="BV20" s="352"/>
      <c r="BW20" s="352"/>
      <c r="BX20" s="352"/>
      <c r="BY20" s="352"/>
      <c r="BZ20" s="352"/>
      <c r="CA20" s="352"/>
      <c r="CB20" s="352"/>
      <c r="CC20" s="440"/>
      <c r="CD20" s="491">
        <f t="shared" si="31"/>
        <v>0</v>
      </c>
      <c r="CE20" s="361"/>
      <c r="CF20" s="352"/>
      <c r="CG20" s="352"/>
      <c r="CH20" s="352"/>
      <c r="CI20" s="352"/>
      <c r="CJ20" s="352"/>
      <c r="CK20" s="352"/>
      <c r="CL20" s="440"/>
      <c r="CM20" s="490">
        <f t="shared" si="32"/>
        <v>0</v>
      </c>
      <c r="CN20" s="361"/>
      <c r="CO20" s="352"/>
      <c r="CP20" s="352"/>
      <c r="CQ20" s="352"/>
      <c r="CR20" s="352"/>
      <c r="CS20" s="352"/>
      <c r="CT20" s="352"/>
      <c r="CU20" s="352"/>
      <c r="CV20" s="352"/>
      <c r="CW20" s="352"/>
      <c r="CX20" s="352"/>
      <c r="CY20" s="352"/>
      <c r="CZ20" s="440"/>
      <c r="DA20" s="441">
        <f t="shared" si="33"/>
        <v>0</v>
      </c>
      <c r="DB20" s="361"/>
      <c r="DC20" s="352"/>
      <c r="DD20" s="352"/>
      <c r="DE20" s="352"/>
      <c r="DF20" s="440"/>
      <c r="DG20" s="492">
        <f t="shared" si="34"/>
        <v>0</v>
      </c>
      <c r="DH20" s="361"/>
      <c r="DI20" s="352"/>
      <c r="DJ20" s="352"/>
      <c r="DK20" s="352"/>
      <c r="DL20" s="352"/>
      <c r="DM20" s="352"/>
      <c r="DN20" s="440"/>
      <c r="DO20" s="33">
        <f t="shared" si="1"/>
        <v>0</v>
      </c>
      <c r="DP20" s="361"/>
      <c r="DQ20" s="352"/>
      <c r="DR20" s="352"/>
      <c r="DS20" s="352"/>
      <c r="DT20" s="352"/>
      <c r="DU20" s="352"/>
      <c r="DV20" s="352"/>
      <c r="DW20" s="440"/>
      <c r="DX20" s="33">
        <f t="shared" si="35"/>
        <v>0</v>
      </c>
      <c r="DY20" s="361"/>
      <c r="DZ20" s="352"/>
      <c r="EA20" s="352"/>
      <c r="EB20" s="352"/>
      <c r="EC20" s="352"/>
      <c r="ED20" s="352"/>
      <c r="EE20" s="352"/>
      <c r="EF20" s="352"/>
      <c r="EG20" s="352"/>
      <c r="EH20" s="440"/>
      <c r="EI20" s="441">
        <f t="shared" si="36"/>
        <v>0</v>
      </c>
      <c r="EJ20" s="361"/>
      <c r="EK20" s="352"/>
      <c r="EL20" s="352"/>
      <c r="EM20" s="352"/>
      <c r="EN20" s="352"/>
      <c r="EO20" s="352"/>
      <c r="EP20" s="352"/>
      <c r="EQ20" s="440"/>
      <c r="ER20" s="437">
        <f t="shared" si="2"/>
        <v>0</v>
      </c>
      <c r="ES20" s="375">
        <f t="shared" si="3"/>
        <v>0</v>
      </c>
      <c r="EV20" s="343">
        <f t="shared" si="4"/>
        <v>0</v>
      </c>
      <c r="EW20" s="343">
        <f t="shared" si="5"/>
        <v>0</v>
      </c>
      <c r="EX20" s="343">
        <f t="shared" si="6"/>
        <v>0</v>
      </c>
      <c r="EY20" s="343">
        <f t="shared" si="7"/>
        <v>0</v>
      </c>
      <c r="EZ20" s="343">
        <f t="shared" si="8"/>
        <v>0</v>
      </c>
      <c r="FA20" s="343">
        <f t="shared" si="9"/>
        <v>0</v>
      </c>
      <c r="FB20" s="343">
        <f t="shared" si="37"/>
        <v>0</v>
      </c>
      <c r="FC20" s="343">
        <f t="shared" si="10"/>
        <v>0</v>
      </c>
      <c r="FD20" s="343">
        <f t="shared" si="11"/>
        <v>0</v>
      </c>
      <c r="FE20" s="343">
        <f t="shared" si="12"/>
        <v>0</v>
      </c>
      <c r="FF20" s="343">
        <f t="shared" si="13"/>
        <v>0</v>
      </c>
      <c r="FG20" s="343">
        <f t="shared" si="38"/>
        <v>0</v>
      </c>
      <c r="FH20" s="343">
        <f t="shared" si="14"/>
        <v>0</v>
      </c>
      <c r="FI20" s="343">
        <f t="shared" si="15"/>
        <v>0</v>
      </c>
      <c r="FJ20" s="343">
        <f t="shared" si="39"/>
        <v>0</v>
      </c>
      <c r="FK20" s="343">
        <f t="shared" si="16"/>
        <v>0</v>
      </c>
      <c r="FL20" s="343">
        <f t="shared" si="17"/>
        <v>0</v>
      </c>
      <c r="FM20" s="343">
        <f t="shared" si="18"/>
        <v>0</v>
      </c>
      <c r="FN20" s="343">
        <f t="shared" si="19"/>
        <v>0</v>
      </c>
      <c r="FO20" s="343">
        <f t="shared" si="20"/>
        <v>0</v>
      </c>
      <c r="FP20" s="343">
        <f t="shared" si="21"/>
        <v>0</v>
      </c>
      <c r="FQ20" s="343">
        <f t="shared" si="22"/>
        <v>0</v>
      </c>
      <c r="FR20" s="343">
        <f t="shared" si="23"/>
        <v>0</v>
      </c>
      <c r="FS20" s="343">
        <f t="shared" si="24"/>
        <v>0</v>
      </c>
      <c r="FT20" s="343">
        <f t="shared" si="25"/>
        <v>0</v>
      </c>
      <c r="FU20" s="343">
        <f t="shared" si="26"/>
        <v>0</v>
      </c>
      <c r="FV20" s="343">
        <f t="shared" si="40"/>
        <v>0</v>
      </c>
      <c r="FW20" s="343">
        <f t="shared" si="41"/>
        <v>0</v>
      </c>
      <c r="FX20" s="343">
        <f t="shared" si="42"/>
        <v>0</v>
      </c>
      <c r="FY20" s="343">
        <f t="shared" si="43"/>
        <v>0</v>
      </c>
      <c r="FZ20" s="343">
        <f t="shared" si="44"/>
        <v>0</v>
      </c>
      <c r="GA20" s="343">
        <f t="shared" si="45"/>
        <v>0</v>
      </c>
      <c r="GB20" s="343">
        <f t="shared" si="46"/>
        <v>0</v>
      </c>
      <c r="GC20" s="343">
        <f t="shared" si="46"/>
        <v>0</v>
      </c>
      <c r="GD20" s="343">
        <f t="shared" si="47"/>
        <v>0</v>
      </c>
      <c r="GE20" s="343">
        <f t="shared" si="48"/>
        <v>0</v>
      </c>
      <c r="GF20" s="343">
        <f t="shared" si="49"/>
        <v>0</v>
      </c>
      <c r="GG20" s="343">
        <f t="shared" si="50"/>
        <v>0</v>
      </c>
      <c r="GH20" s="343">
        <f t="shared" si="51"/>
        <v>0</v>
      </c>
      <c r="GI20" s="343">
        <f t="shared" si="52"/>
        <v>0</v>
      </c>
      <c r="GK20" s="375">
        <f t="shared" si="53"/>
        <v>0</v>
      </c>
      <c r="GL20" s="375"/>
    </row>
    <row r="21" spans="1:194" x14ac:dyDescent="0.25">
      <c r="A21" s="136" t="s">
        <v>79</v>
      </c>
      <c r="B21" s="584">
        <f>Da!E39</f>
        <v>0</v>
      </c>
      <c r="C21" s="37"/>
      <c r="D21" s="353"/>
      <c r="E21" s="352"/>
      <c r="F21" s="352"/>
      <c r="G21" s="352"/>
      <c r="H21" s="352"/>
      <c r="I21" s="352"/>
      <c r="J21" s="352"/>
      <c r="K21" s="352"/>
      <c r="L21" s="352"/>
      <c r="M21" s="352"/>
      <c r="N21" s="352"/>
      <c r="O21" s="352"/>
      <c r="P21" s="352"/>
      <c r="Q21" s="352"/>
      <c r="R21" s="491">
        <f t="shared" si="0"/>
        <v>0</v>
      </c>
      <c r="S21" s="353"/>
      <c r="T21" s="352"/>
      <c r="U21" s="352"/>
      <c r="V21" s="352"/>
      <c r="W21" s="352"/>
      <c r="X21" s="352"/>
      <c r="Y21" s="352"/>
      <c r="Z21" s="352"/>
      <c r="AA21" s="352"/>
      <c r="AB21" s="352"/>
      <c r="AC21" s="29">
        <f t="shared" si="27"/>
        <v>0</v>
      </c>
      <c r="AD21" s="352"/>
      <c r="AE21" s="352"/>
      <c r="AF21" s="352"/>
      <c r="AG21" s="352"/>
      <c r="AH21" s="352"/>
      <c r="AI21" s="352"/>
      <c r="AJ21" s="352"/>
      <c r="AK21" s="352"/>
      <c r="AL21" s="352"/>
      <c r="AM21" s="352"/>
      <c r="AN21" s="352"/>
      <c r="AO21" s="358"/>
      <c r="AP21" s="358"/>
      <c r="AQ21" s="358"/>
      <c r="AR21" s="358"/>
      <c r="AS21" s="491">
        <f t="shared" si="28"/>
        <v>0</v>
      </c>
      <c r="AT21" s="355"/>
      <c r="AU21" s="355"/>
      <c r="AV21" s="354"/>
      <c r="AW21" s="354"/>
      <c r="AX21" s="354"/>
      <c r="AY21" s="354"/>
      <c r="AZ21" s="354"/>
      <c r="BA21" s="354"/>
      <c r="BB21" s="354"/>
      <c r="BC21" s="354"/>
      <c r="BD21" s="354"/>
      <c r="BE21" s="354"/>
      <c r="BF21" s="354"/>
      <c r="BG21" s="29">
        <f t="shared" si="29"/>
        <v>0</v>
      </c>
      <c r="BH21" s="353"/>
      <c r="BI21" s="352"/>
      <c r="BJ21" s="352"/>
      <c r="BK21" s="352"/>
      <c r="BL21" s="352"/>
      <c r="BM21" s="352"/>
      <c r="BN21" s="352"/>
      <c r="BO21" s="384">
        <f t="shared" si="30"/>
        <v>0</v>
      </c>
      <c r="BP21" s="361"/>
      <c r="BQ21" s="353"/>
      <c r="BR21" s="353"/>
      <c r="BS21" s="353"/>
      <c r="BT21" s="353"/>
      <c r="BU21" s="353"/>
      <c r="BV21" s="352"/>
      <c r="BW21" s="352"/>
      <c r="BX21" s="352"/>
      <c r="BY21" s="352"/>
      <c r="BZ21" s="352"/>
      <c r="CA21" s="352"/>
      <c r="CB21" s="352"/>
      <c r="CC21" s="440"/>
      <c r="CD21" s="491">
        <f t="shared" si="31"/>
        <v>0</v>
      </c>
      <c r="CE21" s="361"/>
      <c r="CF21" s="352"/>
      <c r="CG21" s="352"/>
      <c r="CH21" s="352"/>
      <c r="CI21" s="352"/>
      <c r="CJ21" s="352"/>
      <c r="CK21" s="352"/>
      <c r="CL21" s="440"/>
      <c r="CM21" s="490">
        <f t="shared" si="32"/>
        <v>0</v>
      </c>
      <c r="CN21" s="361"/>
      <c r="CO21" s="352"/>
      <c r="CP21" s="352"/>
      <c r="CQ21" s="352"/>
      <c r="CR21" s="352"/>
      <c r="CS21" s="352"/>
      <c r="CT21" s="352"/>
      <c r="CU21" s="352"/>
      <c r="CV21" s="352"/>
      <c r="CW21" s="352"/>
      <c r="CX21" s="352"/>
      <c r="CY21" s="352"/>
      <c r="CZ21" s="440"/>
      <c r="DA21" s="441">
        <f t="shared" si="33"/>
        <v>0</v>
      </c>
      <c r="DB21" s="361"/>
      <c r="DC21" s="352"/>
      <c r="DD21" s="352"/>
      <c r="DE21" s="352"/>
      <c r="DF21" s="440"/>
      <c r="DG21" s="492">
        <f t="shared" si="34"/>
        <v>0</v>
      </c>
      <c r="DH21" s="361"/>
      <c r="DI21" s="352"/>
      <c r="DJ21" s="352"/>
      <c r="DK21" s="352"/>
      <c r="DL21" s="352"/>
      <c r="DM21" s="352"/>
      <c r="DN21" s="440"/>
      <c r="DO21" s="33">
        <f t="shared" si="1"/>
        <v>0</v>
      </c>
      <c r="DP21" s="361"/>
      <c r="DQ21" s="352"/>
      <c r="DR21" s="352"/>
      <c r="DS21" s="352"/>
      <c r="DT21" s="352"/>
      <c r="DU21" s="352"/>
      <c r="DV21" s="352"/>
      <c r="DW21" s="440"/>
      <c r="DX21" s="33">
        <f t="shared" si="35"/>
        <v>0</v>
      </c>
      <c r="DY21" s="361"/>
      <c r="DZ21" s="352"/>
      <c r="EA21" s="352"/>
      <c r="EB21" s="352"/>
      <c r="EC21" s="352"/>
      <c r="ED21" s="352"/>
      <c r="EE21" s="352"/>
      <c r="EF21" s="352"/>
      <c r="EG21" s="352"/>
      <c r="EH21" s="440"/>
      <c r="EI21" s="441">
        <f t="shared" si="36"/>
        <v>0</v>
      </c>
      <c r="EJ21" s="361"/>
      <c r="EK21" s="352"/>
      <c r="EL21" s="352"/>
      <c r="EM21" s="352"/>
      <c r="EN21" s="352"/>
      <c r="EO21" s="352"/>
      <c r="EP21" s="352"/>
      <c r="EQ21" s="440"/>
      <c r="ER21" s="437">
        <f t="shared" si="2"/>
        <v>0</v>
      </c>
      <c r="ES21" s="375">
        <f t="shared" si="3"/>
        <v>0</v>
      </c>
      <c r="EV21" s="343">
        <f t="shared" si="4"/>
        <v>0</v>
      </c>
      <c r="EW21" s="343">
        <f t="shared" si="5"/>
        <v>0</v>
      </c>
      <c r="EX21" s="343">
        <f t="shared" si="6"/>
        <v>0</v>
      </c>
      <c r="EY21" s="343">
        <f t="shared" si="7"/>
        <v>0</v>
      </c>
      <c r="EZ21" s="343">
        <f t="shared" si="8"/>
        <v>0</v>
      </c>
      <c r="FA21" s="343">
        <f t="shared" si="9"/>
        <v>0</v>
      </c>
      <c r="FB21" s="343">
        <f t="shared" si="37"/>
        <v>0</v>
      </c>
      <c r="FC21" s="343">
        <f t="shared" si="10"/>
        <v>0</v>
      </c>
      <c r="FD21" s="343">
        <f t="shared" si="11"/>
        <v>0</v>
      </c>
      <c r="FE21" s="343">
        <f t="shared" si="12"/>
        <v>0</v>
      </c>
      <c r="FF21" s="343">
        <f t="shared" si="13"/>
        <v>0</v>
      </c>
      <c r="FG21" s="343">
        <f t="shared" si="38"/>
        <v>0</v>
      </c>
      <c r="FH21" s="343">
        <f t="shared" si="14"/>
        <v>0</v>
      </c>
      <c r="FI21" s="343">
        <f t="shared" si="15"/>
        <v>0</v>
      </c>
      <c r="FJ21" s="343">
        <f t="shared" si="39"/>
        <v>0</v>
      </c>
      <c r="FK21" s="343">
        <f t="shared" si="16"/>
        <v>0</v>
      </c>
      <c r="FL21" s="343">
        <f t="shared" si="17"/>
        <v>0</v>
      </c>
      <c r="FM21" s="343">
        <f t="shared" si="18"/>
        <v>0</v>
      </c>
      <c r="FN21" s="343">
        <f t="shared" si="19"/>
        <v>0</v>
      </c>
      <c r="FO21" s="343">
        <f t="shared" si="20"/>
        <v>0</v>
      </c>
      <c r="FP21" s="343">
        <f t="shared" si="21"/>
        <v>0</v>
      </c>
      <c r="FQ21" s="343">
        <f t="shared" si="22"/>
        <v>0</v>
      </c>
      <c r="FR21" s="343">
        <f t="shared" si="23"/>
        <v>0</v>
      </c>
      <c r="FS21" s="343">
        <f t="shared" si="24"/>
        <v>0</v>
      </c>
      <c r="FT21" s="343">
        <f t="shared" si="25"/>
        <v>0</v>
      </c>
      <c r="FU21" s="343">
        <f t="shared" si="26"/>
        <v>0</v>
      </c>
      <c r="FV21" s="343">
        <f t="shared" si="40"/>
        <v>0</v>
      </c>
      <c r="FW21" s="343">
        <f t="shared" si="41"/>
        <v>0</v>
      </c>
      <c r="FX21" s="343">
        <f t="shared" si="42"/>
        <v>0</v>
      </c>
      <c r="FY21" s="343">
        <f t="shared" si="43"/>
        <v>0</v>
      </c>
      <c r="FZ21" s="343">
        <f t="shared" si="44"/>
        <v>0</v>
      </c>
      <c r="GA21" s="343">
        <f t="shared" si="45"/>
        <v>0</v>
      </c>
      <c r="GB21" s="343">
        <f t="shared" si="46"/>
        <v>0</v>
      </c>
      <c r="GC21" s="343">
        <f t="shared" si="46"/>
        <v>0</v>
      </c>
      <c r="GD21" s="343">
        <f t="shared" si="47"/>
        <v>0</v>
      </c>
      <c r="GE21" s="343">
        <f t="shared" si="48"/>
        <v>0</v>
      </c>
      <c r="GF21" s="343">
        <f t="shared" si="49"/>
        <v>0</v>
      </c>
      <c r="GG21" s="343">
        <f t="shared" si="50"/>
        <v>0</v>
      </c>
      <c r="GH21" s="343">
        <f t="shared" si="51"/>
        <v>0</v>
      </c>
      <c r="GI21" s="343">
        <f t="shared" si="52"/>
        <v>0</v>
      </c>
      <c r="GK21" s="375">
        <f t="shared" si="53"/>
        <v>0</v>
      </c>
      <c r="GL21" s="375"/>
    </row>
    <row r="22" spans="1:194" x14ac:dyDescent="0.25">
      <c r="A22" s="136" t="s">
        <v>80</v>
      </c>
      <c r="B22" s="584">
        <f>Da!E40</f>
        <v>0</v>
      </c>
      <c r="C22" s="37"/>
      <c r="D22" s="353"/>
      <c r="E22" s="352"/>
      <c r="F22" s="352"/>
      <c r="G22" s="352"/>
      <c r="H22" s="352"/>
      <c r="I22" s="352"/>
      <c r="J22" s="352"/>
      <c r="K22" s="352"/>
      <c r="L22" s="352"/>
      <c r="M22" s="352"/>
      <c r="N22" s="352"/>
      <c r="O22" s="352"/>
      <c r="P22" s="352"/>
      <c r="Q22" s="352"/>
      <c r="R22" s="491">
        <f t="shared" si="0"/>
        <v>0</v>
      </c>
      <c r="S22" s="355"/>
      <c r="T22" s="354"/>
      <c r="U22" s="354"/>
      <c r="V22" s="354"/>
      <c r="W22" s="354"/>
      <c r="X22" s="354"/>
      <c r="Y22" s="354"/>
      <c r="Z22" s="354"/>
      <c r="AA22" s="354"/>
      <c r="AB22" s="354"/>
      <c r="AC22" s="29">
        <f t="shared" si="27"/>
        <v>0</v>
      </c>
      <c r="AD22" s="352"/>
      <c r="AE22" s="352"/>
      <c r="AF22" s="352"/>
      <c r="AG22" s="352"/>
      <c r="AH22" s="352"/>
      <c r="AI22" s="352"/>
      <c r="AJ22" s="352"/>
      <c r="AK22" s="352"/>
      <c r="AL22" s="352"/>
      <c r="AM22" s="352"/>
      <c r="AN22" s="352"/>
      <c r="AO22" s="358"/>
      <c r="AP22" s="358"/>
      <c r="AQ22" s="358"/>
      <c r="AR22" s="358"/>
      <c r="AS22" s="491">
        <f t="shared" si="28"/>
        <v>0</v>
      </c>
      <c r="AT22" s="353"/>
      <c r="AU22" s="353"/>
      <c r="AV22" s="352"/>
      <c r="AW22" s="352"/>
      <c r="AX22" s="352"/>
      <c r="AY22" s="352"/>
      <c r="AZ22" s="352"/>
      <c r="BA22" s="352"/>
      <c r="BB22" s="352"/>
      <c r="BC22" s="352"/>
      <c r="BD22" s="352"/>
      <c r="BE22" s="352"/>
      <c r="BF22" s="352"/>
      <c r="BG22" s="29">
        <f t="shared" si="29"/>
        <v>0</v>
      </c>
      <c r="BH22" s="353"/>
      <c r="BI22" s="352"/>
      <c r="BJ22" s="352"/>
      <c r="BK22" s="352"/>
      <c r="BL22" s="352"/>
      <c r="BM22" s="352"/>
      <c r="BN22" s="352"/>
      <c r="BO22" s="384">
        <f t="shared" si="30"/>
        <v>0</v>
      </c>
      <c r="BP22" s="361"/>
      <c r="BQ22" s="352"/>
      <c r="BR22" s="352"/>
      <c r="BS22" s="352"/>
      <c r="BT22" s="352"/>
      <c r="BU22" s="352"/>
      <c r="BV22" s="352"/>
      <c r="BW22" s="352"/>
      <c r="BX22" s="352"/>
      <c r="BY22" s="352"/>
      <c r="BZ22" s="352"/>
      <c r="CA22" s="352"/>
      <c r="CB22" s="352"/>
      <c r="CC22" s="440"/>
      <c r="CD22" s="491">
        <f t="shared" si="31"/>
        <v>0</v>
      </c>
      <c r="CE22" s="361"/>
      <c r="CF22" s="352"/>
      <c r="CG22" s="352"/>
      <c r="CH22" s="352"/>
      <c r="CI22" s="352"/>
      <c r="CJ22" s="352"/>
      <c r="CK22" s="352"/>
      <c r="CL22" s="440"/>
      <c r="CM22" s="490">
        <f t="shared" si="32"/>
        <v>0</v>
      </c>
      <c r="CN22" s="361"/>
      <c r="CO22" s="352"/>
      <c r="CP22" s="352"/>
      <c r="CQ22" s="352"/>
      <c r="CR22" s="352"/>
      <c r="CS22" s="352"/>
      <c r="CT22" s="352"/>
      <c r="CU22" s="352"/>
      <c r="CV22" s="352"/>
      <c r="CW22" s="352"/>
      <c r="CX22" s="352"/>
      <c r="CY22" s="352"/>
      <c r="CZ22" s="440"/>
      <c r="DA22" s="441">
        <f t="shared" si="33"/>
        <v>0</v>
      </c>
      <c r="DB22" s="361"/>
      <c r="DC22" s="352"/>
      <c r="DD22" s="352"/>
      <c r="DE22" s="352"/>
      <c r="DF22" s="440"/>
      <c r="DG22" s="492">
        <f t="shared" si="34"/>
        <v>0</v>
      </c>
      <c r="DH22" s="361"/>
      <c r="DI22" s="352"/>
      <c r="DJ22" s="352"/>
      <c r="DK22" s="352"/>
      <c r="DL22" s="352"/>
      <c r="DM22" s="352"/>
      <c r="DN22" s="440"/>
      <c r="DO22" s="33">
        <f t="shared" si="1"/>
        <v>0</v>
      </c>
      <c r="DP22" s="361"/>
      <c r="DQ22" s="352"/>
      <c r="DR22" s="352"/>
      <c r="DS22" s="352"/>
      <c r="DT22" s="352"/>
      <c r="DU22" s="352"/>
      <c r="DV22" s="352"/>
      <c r="DW22" s="440"/>
      <c r="DX22" s="33">
        <f t="shared" si="35"/>
        <v>0</v>
      </c>
      <c r="DY22" s="361"/>
      <c r="DZ22" s="352"/>
      <c r="EA22" s="352"/>
      <c r="EB22" s="352"/>
      <c r="EC22" s="352"/>
      <c r="ED22" s="352"/>
      <c r="EE22" s="352"/>
      <c r="EF22" s="352"/>
      <c r="EG22" s="352"/>
      <c r="EH22" s="440"/>
      <c r="EI22" s="441">
        <f t="shared" si="36"/>
        <v>0</v>
      </c>
      <c r="EJ22" s="361"/>
      <c r="EK22" s="352"/>
      <c r="EL22" s="352"/>
      <c r="EM22" s="352"/>
      <c r="EN22" s="352"/>
      <c r="EO22" s="352"/>
      <c r="EP22" s="352"/>
      <c r="EQ22" s="440"/>
      <c r="ER22" s="437">
        <f t="shared" si="2"/>
        <v>0</v>
      </c>
      <c r="ES22" s="375">
        <f t="shared" si="3"/>
        <v>0</v>
      </c>
      <c r="EV22" s="343">
        <f t="shared" si="4"/>
        <v>0</v>
      </c>
      <c r="EW22" s="343">
        <f t="shared" si="5"/>
        <v>0</v>
      </c>
      <c r="EX22" s="343">
        <f t="shared" si="6"/>
        <v>0</v>
      </c>
      <c r="EY22" s="343">
        <f t="shared" si="7"/>
        <v>0</v>
      </c>
      <c r="EZ22" s="343">
        <f t="shared" si="8"/>
        <v>0</v>
      </c>
      <c r="FA22" s="343">
        <f t="shared" si="9"/>
        <v>0</v>
      </c>
      <c r="FB22" s="343">
        <f t="shared" si="37"/>
        <v>0</v>
      </c>
      <c r="FC22" s="343">
        <f t="shared" si="10"/>
        <v>0</v>
      </c>
      <c r="FD22" s="343">
        <f t="shared" si="11"/>
        <v>0</v>
      </c>
      <c r="FE22" s="343">
        <f t="shared" si="12"/>
        <v>0</v>
      </c>
      <c r="FF22" s="343">
        <f t="shared" si="13"/>
        <v>0</v>
      </c>
      <c r="FG22" s="343">
        <f t="shared" si="38"/>
        <v>0</v>
      </c>
      <c r="FH22" s="343">
        <f t="shared" si="14"/>
        <v>0</v>
      </c>
      <c r="FI22" s="343">
        <f t="shared" si="15"/>
        <v>0</v>
      </c>
      <c r="FJ22" s="343">
        <f t="shared" si="39"/>
        <v>0</v>
      </c>
      <c r="FK22" s="343">
        <f t="shared" si="16"/>
        <v>0</v>
      </c>
      <c r="FL22" s="343">
        <f t="shared" si="17"/>
        <v>0</v>
      </c>
      <c r="FM22" s="343">
        <f t="shared" si="18"/>
        <v>0</v>
      </c>
      <c r="FN22" s="343">
        <f t="shared" si="19"/>
        <v>0</v>
      </c>
      <c r="FO22" s="343">
        <f t="shared" si="20"/>
        <v>0</v>
      </c>
      <c r="FP22" s="343">
        <f t="shared" si="21"/>
        <v>0</v>
      </c>
      <c r="FQ22" s="343">
        <f t="shared" si="22"/>
        <v>0</v>
      </c>
      <c r="FR22" s="343">
        <f t="shared" si="23"/>
        <v>0</v>
      </c>
      <c r="FS22" s="343">
        <f t="shared" si="24"/>
        <v>0</v>
      </c>
      <c r="FT22" s="343">
        <f t="shared" si="25"/>
        <v>0</v>
      </c>
      <c r="FU22" s="343">
        <f t="shared" si="26"/>
        <v>0</v>
      </c>
      <c r="FV22" s="343">
        <f t="shared" si="40"/>
        <v>0</v>
      </c>
      <c r="FW22" s="343">
        <f t="shared" si="41"/>
        <v>0</v>
      </c>
      <c r="FX22" s="343">
        <f t="shared" si="42"/>
        <v>0</v>
      </c>
      <c r="FY22" s="343">
        <f t="shared" si="43"/>
        <v>0</v>
      </c>
      <c r="FZ22" s="343">
        <f t="shared" si="44"/>
        <v>0</v>
      </c>
      <c r="GA22" s="343">
        <f t="shared" si="45"/>
        <v>0</v>
      </c>
      <c r="GB22" s="343">
        <f t="shared" si="46"/>
        <v>0</v>
      </c>
      <c r="GC22" s="343">
        <f t="shared" si="46"/>
        <v>0</v>
      </c>
      <c r="GD22" s="343">
        <f t="shared" si="47"/>
        <v>0</v>
      </c>
      <c r="GE22" s="343">
        <f t="shared" si="48"/>
        <v>0</v>
      </c>
      <c r="GF22" s="343">
        <f t="shared" si="49"/>
        <v>0</v>
      </c>
      <c r="GG22" s="343">
        <f t="shared" si="50"/>
        <v>0</v>
      </c>
      <c r="GH22" s="343">
        <f t="shared" si="51"/>
        <v>0</v>
      </c>
      <c r="GI22" s="343">
        <f t="shared" si="52"/>
        <v>0</v>
      </c>
      <c r="GK22" s="375">
        <f t="shared" si="53"/>
        <v>0</v>
      </c>
      <c r="GL22" s="375"/>
    </row>
    <row r="23" spans="1:194" x14ac:dyDescent="0.25">
      <c r="A23" s="136" t="s">
        <v>81</v>
      </c>
      <c r="B23" s="584">
        <f>Da!E41</f>
        <v>0</v>
      </c>
      <c r="C23" s="37"/>
      <c r="D23" s="353"/>
      <c r="E23" s="352"/>
      <c r="F23" s="352"/>
      <c r="G23" s="352"/>
      <c r="H23" s="352"/>
      <c r="I23" s="352"/>
      <c r="J23" s="352"/>
      <c r="K23" s="352"/>
      <c r="L23" s="589"/>
      <c r="M23" s="352"/>
      <c r="N23" s="352"/>
      <c r="O23" s="352"/>
      <c r="P23" s="352"/>
      <c r="Q23" s="352"/>
      <c r="R23" s="491">
        <f t="shared" si="0"/>
        <v>0</v>
      </c>
      <c r="S23" s="353"/>
      <c r="T23" s="352"/>
      <c r="U23" s="352"/>
      <c r="V23" s="352"/>
      <c r="W23" s="352"/>
      <c r="X23" s="352"/>
      <c r="Y23" s="352"/>
      <c r="Z23" s="352"/>
      <c r="AA23" s="352"/>
      <c r="AB23" s="352"/>
      <c r="AC23" s="29">
        <f t="shared" si="27"/>
        <v>0</v>
      </c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8"/>
      <c r="AP23" s="358"/>
      <c r="AQ23" s="358"/>
      <c r="AR23" s="358"/>
      <c r="AS23" s="491">
        <f t="shared" si="28"/>
        <v>0</v>
      </c>
      <c r="AT23" s="353"/>
      <c r="AU23" s="353"/>
      <c r="AV23" s="352"/>
      <c r="AW23" s="352"/>
      <c r="AX23" s="352"/>
      <c r="AY23" s="352"/>
      <c r="AZ23" s="352"/>
      <c r="BA23" s="352"/>
      <c r="BB23" s="352"/>
      <c r="BC23" s="352"/>
      <c r="BD23" s="352"/>
      <c r="BE23" s="352"/>
      <c r="BF23" s="352"/>
      <c r="BG23" s="29">
        <f t="shared" si="29"/>
        <v>0</v>
      </c>
      <c r="BH23" s="353"/>
      <c r="BI23" s="352"/>
      <c r="BJ23" s="352"/>
      <c r="BK23" s="352"/>
      <c r="BL23" s="352"/>
      <c r="BM23" s="352"/>
      <c r="BN23" s="352"/>
      <c r="BO23" s="384">
        <f t="shared" si="30"/>
        <v>0</v>
      </c>
      <c r="BP23" s="361"/>
      <c r="BQ23" s="352"/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440"/>
      <c r="CD23" s="491">
        <f t="shared" si="31"/>
        <v>0</v>
      </c>
      <c r="CE23" s="361"/>
      <c r="CF23" s="352"/>
      <c r="CG23" s="352"/>
      <c r="CH23" s="352"/>
      <c r="CI23" s="352"/>
      <c r="CJ23" s="352"/>
      <c r="CK23" s="352"/>
      <c r="CL23" s="440"/>
      <c r="CM23" s="490">
        <f t="shared" si="32"/>
        <v>0</v>
      </c>
      <c r="CN23" s="361"/>
      <c r="CO23" s="352"/>
      <c r="CP23" s="352"/>
      <c r="CQ23" s="352"/>
      <c r="CR23" s="352"/>
      <c r="CS23" s="352"/>
      <c r="CT23" s="352"/>
      <c r="CU23" s="352"/>
      <c r="CV23" s="352"/>
      <c r="CW23" s="352"/>
      <c r="CX23" s="352"/>
      <c r="CY23" s="352"/>
      <c r="CZ23" s="440"/>
      <c r="DA23" s="441">
        <f t="shared" si="33"/>
        <v>0</v>
      </c>
      <c r="DB23" s="361"/>
      <c r="DC23" s="352"/>
      <c r="DD23" s="352"/>
      <c r="DE23" s="352"/>
      <c r="DF23" s="440"/>
      <c r="DG23" s="492">
        <f t="shared" si="34"/>
        <v>0</v>
      </c>
      <c r="DH23" s="361"/>
      <c r="DI23" s="352"/>
      <c r="DJ23" s="352"/>
      <c r="DK23" s="352"/>
      <c r="DL23" s="352"/>
      <c r="DM23" s="352"/>
      <c r="DN23" s="440"/>
      <c r="DO23" s="33">
        <f t="shared" si="1"/>
        <v>0</v>
      </c>
      <c r="DP23" s="361"/>
      <c r="DQ23" s="352"/>
      <c r="DR23" s="352"/>
      <c r="DS23" s="352"/>
      <c r="DT23" s="352"/>
      <c r="DU23" s="352"/>
      <c r="DV23" s="352"/>
      <c r="DW23" s="440"/>
      <c r="DX23" s="33">
        <f t="shared" si="35"/>
        <v>0</v>
      </c>
      <c r="DY23" s="361"/>
      <c r="DZ23" s="352"/>
      <c r="EA23" s="352"/>
      <c r="EB23" s="352"/>
      <c r="EC23" s="352"/>
      <c r="ED23" s="352"/>
      <c r="EE23" s="352"/>
      <c r="EF23" s="352"/>
      <c r="EG23" s="352"/>
      <c r="EH23" s="440"/>
      <c r="EI23" s="441">
        <f t="shared" si="36"/>
        <v>0</v>
      </c>
      <c r="EJ23" s="361"/>
      <c r="EK23" s="352"/>
      <c r="EL23" s="352"/>
      <c r="EM23" s="352"/>
      <c r="EN23" s="352"/>
      <c r="EO23" s="352"/>
      <c r="EP23" s="352"/>
      <c r="EQ23" s="440"/>
      <c r="ER23" s="437">
        <f t="shared" si="2"/>
        <v>0</v>
      </c>
      <c r="ES23" s="375">
        <f t="shared" si="3"/>
        <v>0</v>
      </c>
      <c r="EV23" s="343">
        <f t="shared" si="4"/>
        <v>0</v>
      </c>
      <c r="EW23" s="343">
        <f t="shared" si="5"/>
        <v>0</v>
      </c>
      <c r="EX23" s="343">
        <f t="shared" si="6"/>
        <v>0</v>
      </c>
      <c r="EY23" s="343">
        <f t="shared" si="7"/>
        <v>0</v>
      </c>
      <c r="EZ23" s="343">
        <f t="shared" si="8"/>
        <v>0</v>
      </c>
      <c r="FA23" s="343">
        <f t="shared" si="9"/>
        <v>0</v>
      </c>
      <c r="FB23" s="343">
        <f t="shared" si="37"/>
        <v>0</v>
      </c>
      <c r="FC23" s="343">
        <f t="shared" si="10"/>
        <v>0</v>
      </c>
      <c r="FD23" s="343">
        <f t="shared" si="11"/>
        <v>0</v>
      </c>
      <c r="FE23" s="343">
        <f t="shared" si="12"/>
        <v>0</v>
      </c>
      <c r="FF23" s="343">
        <f t="shared" si="13"/>
        <v>0</v>
      </c>
      <c r="FG23" s="343">
        <f t="shared" si="38"/>
        <v>0</v>
      </c>
      <c r="FH23" s="343">
        <f t="shared" si="14"/>
        <v>0</v>
      </c>
      <c r="FI23" s="343">
        <f t="shared" si="15"/>
        <v>0</v>
      </c>
      <c r="FJ23" s="343">
        <f t="shared" si="39"/>
        <v>0</v>
      </c>
      <c r="FK23" s="343">
        <f t="shared" si="16"/>
        <v>0</v>
      </c>
      <c r="FL23" s="343">
        <f t="shared" si="17"/>
        <v>0</v>
      </c>
      <c r="FM23" s="343">
        <f t="shared" si="18"/>
        <v>0</v>
      </c>
      <c r="FN23" s="343">
        <f t="shared" si="19"/>
        <v>0</v>
      </c>
      <c r="FO23" s="343">
        <f t="shared" si="20"/>
        <v>0</v>
      </c>
      <c r="FP23" s="343">
        <f t="shared" si="21"/>
        <v>0</v>
      </c>
      <c r="FQ23" s="343">
        <f t="shared" si="22"/>
        <v>0</v>
      </c>
      <c r="FR23" s="343">
        <f t="shared" si="23"/>
        <v>0</v>
      </c>
      <c r="FS23" s="343">
        <f t="shared" si="24"/>
        <v>0</v>
      </c>
      <c r="FT23" s="343">
        <f t="shared" si="25"/>
        <v>0</v>
      </c>
      <c r="FU23" s="343">
        <f t="shared" si="26"/>
        <v>0</v>
      </c>
      <c r="FV23" s="343">
        <f t="shared" si="40"/>
        <v>0</v>
      </c>
      <c r="FW23" s="343">
        <f t="shared" si="41"/>
        <v>0</v>
      </c>
      <c r="FX23" s="343">
        <f t="shared" si="42"/>
        <v>0</v>
      </c>
      <c r="FY23" s="343">
        <f t="shared" si="43"/>
        <v>0</v>
      </c>
      <c r="FZ23" s="343">
        <f t="shared" si="44"/>
        <v>0</v>
      </c>
      <c r="GA23" s="343">
        <f t="shared" si="45"/>
        <v>0</v>
      </c>
      <c r="GB23" s="343">
        <f t="shared" si="46"/>
        <v>0</v>
      </c>
      <c r="GC23" s="343">
        <f t="shared" si="46"/>
        <v>0</v>
      </c>
      <c r="GD23" s="343">
        <f t="shared" si="47"/>
        <v>0</v>
      </c>
      <c r="GE23" s="343">
        <f t="shared" si="48"/>
        <v>0</v>
      </c>
      <c r="GF23" s="343">
        <f t="shared" si="49"/>
        <v>0</v>
      </c>
      <c r="GG23" s="343">
        <f t="shared" si="50"/>
        <v>0</v>
      </c>
      <c r="GH23" s="343">
        <f t="shared" si="51"/>
        <v>0</v>
      </c>
      <c r="GI23" s="343">
        <f t="shared" si="52"/>
        <v>0</v>
      </c>
      <c r="GK23" s="375">
        <f t="shared" si="53"/>
        <v>0</v>
      </c>
      <c r="GL23" s="375"/>
    </row>
    <row r="24" spans="1:194" x14ac:dyDescent="0.25">
      <c r="A24" s="136" t="s">
        <v>82</v>
      </c>
      <c r="B24" s="584">
        <f>Da!E42</f>
        <v>0</v>
      </c>
      <c r="C24" s="37"/>
      <c r="D24" s="353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491">
        <f t="shared" si="0"/>
        <v>0</v>
      </c>
      <c r="S24" s="353"/>
      <c r="T24" s="352"/>
      <c r="U24" s="352"/>
      <c r="V24" s="352"/>
      <c r="W24" s="352"/>
      <c r="X24" s="352"/>
      <c r="Y24" s="352"/>
      <c r="Z24" s="352"/>
      <c r="AA24" s="352"/>
      <c r="AB24" s="352"/>
      <c r="AC24" s="29">
        <f t="shared" si="27"/>
        <v>0</v>
      </c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 s="358"/>
      <c r="AP24" s="358"/>
      <c r="AQ24" s="358"/>
      <c r="AR24" s="359"/>
      <c r="AS24" s="491">
        <f t="shared" si="28"/>
        <v>0</v>
      </c>
      <c r="AT24" s="353"/>
      <c r="AU24" s="353"/>
      <c r="AV24" s="352"/>
      <c r="AW24" s="352"/>
      <c r="AX24" s="352"/>
      <c r="AY24" s="352"/>
      <c r="AZ24" s="352"/>
      <c r="BA24" s="352"/>
      <c r="BB24" s="352"/>
      <c r="BC24" s="352"/>
      <c r="BD24" s="352"/>
      <c r="BE24" s="352"/>
      <c r="BF24" s="352"/>
      <c r="BG24" s="29">
        <f t="shared" si="29"/>
        <v>0</v>
      </c>
      <c r="BH24" s="353"/>
      <c r="BI24" s="352"/>
      <c r="BJ24" s="352"/>
      <c r="BK24" s="352"/>
      <c r="BL24" s="352"/>
      <c r="BM24" s="352"/>
      <c r="BN24" s="352"/>
      <c r="BO24" s="384">
        <f t="shared" si="30"/>
        <v>0</v>
      </c>
      <c r="BP24" s="361"/>
      <c r="BQ24" s="353"/>
      <c r="BR24" s="353"/>
      <c r="BS24" s="353"/>
      <c r="BT24" s="353"/>
      <c r="BU24" s="353"/>
      <c r="BV24" s="352"/>
      <c r="BW24" s="352"/>
      <c r="BX24" s="352"/>
      <c r="BY24" s="352"/>
      <c r="BZ24" s="352"/>
      <c r="CA24" s="352"/>
      <c r="CB24" s="352"/>
      <c r="CC24" s="440"/>
      <c r="CD24" s="491">
        <f t="shared" si="31"/>
        <v>0</v>
      </c>
      <c r="CE24" s="581"/>
      <c r="CF24" s="580"/>
      <c r="CG24" s="580"/>
      <c r="CH24" s="580"/>
      <c r="CI24" s="580"/>
      <c r="CJ24" s="580"/>
      <c r="CK24" s="580"/>
      <c r="CL24" s="582"/>
      <c r="CM24" s="490">
        <f t="shared" si="32"/>
        <v>0</v>
      </c>
      <c r="CN24" s="361"/>
      <c r="CO24" s="352"/>
      <c r="CP24" s="352"/>
      <c r="CQ24" s="352"/>
      <c r="CR24" s="352"/>
      <c r="CS24" s="352"/>
      <c r="CT24" s="352"/>
      <c r="CU24" s="352"/>
      <c r="CV24" s="352"/>
      <c r="CW24" s="352"/>
      <c r="CX24" s="352"/>
      <c r="CY24" s="352"/>
      <c r="CZ24" s="440"/>
      <c r="DA24" s="441">
        <f t="shared" si="33"/>
        <v>0</v>
      </c>
      <c r="DB24" s="361"/>
      <c r="DC24" s="352"/>
      <c r="DD24" s="352"/>
      <c r="DE24" s="352"/>
      <c r="DF24" s="440"/>
      <c r="DG24" s="492">
        <f t="shared" si="34"/>
        <v>0</v>
      </c>
      <c r="DH24" s="361"/>
      <c r="DI24" s="352"/>
      <c r="DJ24" s="352"/>
      <c r="DK24" s="352"/>
      <c r="DL24" s="352"/>
      <c r="DM24" s="352"/>
      <c r="DN24" s="440"/>
      <c r="DO24" s="33">
        <f t="shared" si="1"/>
        <v>0</v>
      </c>
      <c r="DP24" s="361"/>
      <c r="DQ24" s="352"/>
      <c r="DR24" s="352"/>
      <c r="DS24" s="352"/>
      <c r="DT24" s="352"/>
      <c r="DU24" s="352"/>
      <c r="DV24" s="352"/>
      <c r="DW24" s="440"/>
      <c r="DX24" s="33">
        <f t="shared" si="35"/>
        <v>0</v>
      </c>
      <c r="DY24" s="361"/>
      <c r="DZ24" s="352"/>
      <c r="EA24" s="352"/>
      <c r="EB24" s="352"/>
      <c r="EC24" s="352"/>
      <c r="ED24" s="352"/>
      <c r="EE24" s="352"/>
      <c r="EF24" s="352"/>
      <c r="EG24" s="352"/>
      <c r="EH24" s="440"/>
      <c r="EI24" s="441">
        <f t="shared" si="36"/>
        <v>0</v>
      </c>
      <c r="EJ24" s="361"/>
      <c r="EK24" s="352"/>
      <c r="EL24" s="352"/>
      <c r="EM24" s="352"/>
      <c r="EN24" s="352"/>
      <c r="EO24" s="352"/>
      <c r="EP24" s="352"/>
      <c r="EQ24" s="440"/>
      <c r="ER24" s="437">
        <f t="shared" si="2"/>
        <v>0</v>
      </c>
      <c r="ES24" s="375">
        <f t="shared" si="3"/>
        <v>0</v>
      </c>
      <c r="EV24" s="343">
        <f t="shared" si="4"/>
        <v>0</v>
      </c>
      <c r="EW24" s="343">
        <f t="shared" si="5"/>
        <v>0</v>
      </c>
      <c r="EX24" s="343">
        <f t="shared" si="6"/>
        <v>0</v>
      </c>
      <c r="EY24" s="343">
        <f t="shared" si="7"/>
        <v>0</v>
      </c>
      <c r="EZ24" s="343">
        <f t="shared" si="8"/>
        <v>0</v>
      </c>
      <c r="FA24" s="343">
        <f t="shared" si="9"/>
        <v>0</v>
      </c>
      <c r="FB24" s="343">
        <f t="shared" si="37"/>
        <v>0</v>
      </c>
      <c r="FC24" s="343">
        <f t="shared" si="10"/>
        <v>0</v>
      </c>
      <c r="FD24" s="343">
        <f t="shared" si="11"/>
        <v>0</v>
      </c>
      <c r="FE24" s="343">
        <f t="shared" si="12"/>
        <v>0</v>
      </c>
      <c r="FF24" s="343">
        <f t="shared" si="13"/>
        <v>0</v>
      </c>
      <c r="FG24" s="343">
        <f t="shared" si="38"/>
        <v>0</v>
      </c>
      <c r="FH24" s="343">
        <f t="shared" si="14"/>
        <v>0</v>
      </c>
      <c r="FI24" s="343">
        <f t="shared" si="15"/>
        <v>0</v>
      </c>
      <c r="FJ24" s="343">
        <f t="shared" si="39"/>
        <v>0</v>
      </c>
      <c r="FK24" s="343">
        <f t="shared" si="16"/>
        <v>0</v>
      </c>
      <c r="FL24" s="343">
        <f t="shared" si="17"/>
        <v>0</v>
      </c>
      <c r="FM24" s="343">
        <f t="shared" si="18"/>
        <v>0</v>
      </c>
      <c r="FN24" s="343">
        <f t="shared" si="19"/>
        <v>0</v>
      </c>
      <c r="FO24" s="343">
        <f t="shared" si="20"/>
        <v>0</v>
      </c>
      <c r="FP24" s="343">
        <f t="shared" si="21"/>
        <v>0</v>
      </c>
      <c r="FQ24" s="343">
        <f t="shared" si="22"/>
        <v>0</v>
      </c>
      <c r="FR24" s="343">
        <f t="shared" si="23"/>
        <v>0</v>
      </c>
      <c r="FS24" s="343">
        <f t="shared" si="24"/>
        <v>0</v>
      </c>
      <c r="FT24" s="343">
        <f t="shared" si="25"/>
        <v>0</v>
      </c>
      <c r="FU24" s="343">
        <f t="shared" si="26"/>
        <v>0</v>
      </c>
      <c r="FV24" s="343">
        <f t="shared" si="40"/>
        <v>0</v>
      </c>
      <c r="FW24" s="343">
        <f t="shared" si="41"/>
        <v>0</v>
      </c>
      <c r="FX24" s="343">
        <f t="shared" si="42"/>
        <v>0</v>
      </c>
      <c r="FY24" s="343">
        <f t="shared" si="43"/>
        <v>0</v>
      </c>
      <c r="FZ24" s="343">
        <f t="shared" si="44"/>
        <v>0</v>
      </c>
      <c r="GA24" s="343">
        <f t="shared" si="45"/>
        <v>0</v>
      </c>
      <c r="GB24" s="343">
        <f t="shared" si="46"/>
        <v>0</v>
      </c>
      <c r="GC24" s="343">
        <f t="shared" si="46"/>
        <v>0</v>
      </c>
      <c r="GD24" s="343">
        <f t="shared" si="47"/>
        <v>0</v>
      </c>
      <c r="GE24" s="343">
        <f t="shared" si="48"/>
        <v>0</v>
      </c>
      <c r="GF24" s="343">
        <f t="shared" si="49"/>
        <v>0</v>
      </c>
      <c r="GG24" s="343">
        <f t="shared" si="50"/>
        <v>0</v>
      </c>
      <c r="GH24" s="343">
        <f t="shared" si="51"/>
        <v>0</v>
      </c>
      <c r="GI24" s="343">
        <f t="shared" si="52"/>
        <v>0</v>
      </c>
      <c r="GK24" s="375">
        <f t="shared" si="53"/>
        <v>0</v>
      </c>
      <c r="GL24" s="375"/>
    </row>
    <row r="25" spans="1:194" x14ac:dyDescent="0.25">
      <c r="A25" s="136" t="s">
        <v>83</v>
      </c>
      <c r="B25" s="584">
        <f>Da!E43</f>
        <v>0</v>
      </c>
      <c r="C25" s="37"/>
      <c r="D25" s="353"/>
      <c r="E25" s="352"/>
      <c r="F25" s="352"/>
      <c r="G25" s="352"/>
      <c r="H25" s="352"/>
      <c r="I25" s="352"/>
      <c r="J25" s="352"/>
      <c r="K25" s="352"/>
      <c r="L25" s="352"/>
      <c r="M25" s="352"/>
      <c r="N25" s="352"/>
      <c r="O25" s="352"/>
      <c r="P25" s="352"/>
      <c r="Q25" s="352"/>
      <c r="R25" s="491">
        <f t="shared" si="0"/>
        <v>0</v>
      </c>
      <c r="S25" s="353"/>
      <c r="T25" s="352"/>
      <c r="U25" s="352"/>
      <c r="V25" s="352"/>
      <c r="W25" s="352"/>
      <c r="X25" s="352"/>
      <c r="Y25" s="352"/>
      <c r="Z25" s="352"/>
      <c r="AA25" s="352"/>
      <c r="AB25" s="352"/>
      <c r="AC25" s="29">
        <f t="shared" si="27"/>
        <v>0</v>
      </c>
      <c r="AD25" s="354"/>
      <c r="AE25" s="354"/>
      <c r="AF25" s="354"/>
      <c r="AG25" s="354"/>
      <c r="AH25" s="354"/>
      <c r="AI25" s="354"/>
      <c r="AJ25" s="354"/>
      <c r="AK25" s="354"/>
      <c r="AL25" s="354"/>
      <c r="AM25" s="354"/>
      <c r="AN25" s="354"/>
      <c r="AO25" s="359"/>
      <c r="AP25" s="359"/>
      <c r="AQ25" s="359"/>
      <c r="AR25" s="358"/>
      <c r="AS25" s="491">
        <f t="shared" si="28"/>
        <v>0</v>
      </c>
      <c r="AT25" s="353"/>
      <c r="AU25" s="353"/>
      <c r="AV25" s="352"/>
      <c r="AW25" s="352"/>
      <c r="AX25" s="352"/>
      <c r="AY25" s="352"/>
      <c r="AZ25" s="352"/>
      <c r="BA25" s="352"/>
      <c r="BB25" s="352"/>
      <c r="BC25" s="352"/>
      <c r="BD25" s="352"/>
      <c r="BE25" s="352"/>
      <c r="BF25" s="352"/>
      <c r="BG25" s="29">
        <f t="shared" si="29"/>
        <v>0</v>
      </c>
      <c r="BH25" s="353"/>
      <c r="BI25" s="352"/>
      <c r="BJ25" s="352"/>
      <c r="BK25" s="352"/>
      <c r="BL25" s="352"/>
      <c r="BM25" s="352"/>
      <c r="BN25" s="352"/>
      <c r="BO25" s="384">
        <f t="shared" si="30"/>
        <v>0</v>
      </c>
      <c r="BP25" s="361"/>
      <c r="BQ25" s="353"/>
      <c r="BR25" s="353"/>
      <c r="BS25" s="353"/>
      <c r="BT25" s="353"/>
      <c r="BU25" s="353"/>
      <c r="BV25" s="352"/>
      <c r="BW25" s="352"/>
      <c r="BX25" s="352"/>
      <c r="BY25" s="352"/>
      <c r="BZ25" s="352"/>
      <c r="CA25" s="352"/>
      <c r="CB25" s="352"/>
      <c r="CC25" s="440"/>
      <c r="CD25" s="491">
        <f t="shared" si="31"/>
        <v>0</v>
      </c>
      <c r="CE25" s="581"/>
      <c r="CF25" s="580"/>
      <c r="CG25" s="580"/>
      <c r="CH25" s="580"/>
      <c r="CI25" s="580"/>
      <c r="CJ25" s="580"/>
      <c r="CK25" s="580"/>
      <c r="CL25" s="582"/>
      <c r="CM25" s="490">
        <f t="shared" si="32"/>
        <v>0</v>
      </c>
      <c r="CN25" s="361"/>
      <c r="CO25" s="352"/>
      <c r="CP25" s="352"/>
      <c r="CQ25" s="352"/>
      <c r="CR25" s="352"/>
      <c r="CS25" s="352"/>
      <c r="CT25" s="352"/>
      <c r="CU25" s="352"/>
      <c r="CV25" s="352"/>
      <c r="CW25" s="352"/>
      <c r="CX25" s="352"/>
      <c r="CY25" s="352"/>
      <c r="CZ25" s="440"/>
      <c r="DA25" s="441">
        <f t="shared" si="33"/>
        <v>0</v>
      </c>
      <c r="DB25" s="361"/>
      <c r="DC25" s="352"/>
      <c r="DD25" s="352"/>
      <c r="DE25" s="352"/>
      <c r="DF25" s="440"/>
      <c r="DG25" s="492">
        <f t="shared" si="34"/>
        <v>0</v>
      </c>
      <c r="DH25" s="361"/>
      <c r="DI25" s="352"/>
      <c r="DJ25" s="352"/>
      <c r="DK25" s="352"/>
      <c r="DL25" s="352"/>
      <c r="DM25" s="352"/>
      <c r="DN25" s="440"/>
      <c r="DO25" s="33">
        <f t="shared" si="1"/>
        <v>0</v>
      </c>
      <c r="DP25" s="361"/>
      <c r="DQ25" s="352"/>
      <c r="DR25" s="352"/>
      <c r="DS25" s="352"/>
      <c r="DT25" s="352"/>
      <c r="DU25" s="352"/>
      <c r="DV25" s="352"/>
      <c r="DW25" s="440"/>
      <c r="DX25" s="33">
        <f t="shared" si="35"/>
        <v>0</v>
      </c>
      <c r="DY25" s="361"/>
      <c r="DZ25" s="352"/>
      <c r="EA25" s="352"/>
      <c r="EB25" s="352"/>
      <c r="EC25" s="352"/>
      <c r="ED25" s="352"/>
      <c r="EE25" s="352"/>
      <c r="EF25" s="352"/>
      <c r="EG25" s="352"/>
      <c r="EH25" s="440"/>
      <c r="EI25" s="441">
        <f t="shared" si="36"/>
        <v>0</v>
      </c>
      <c r="EJ25" s="361"/>
      <c r="EK25" s="352"/>
      <c r="EL25" s="352"/>
      <c r="EM25" s="352"/>
      <c r="EN25" s="352"/>
      <c r="EO25" s="352"/>
      <c r="EP25" s="352"/>
      <c r="EQ25" s="440"/>
      <c r="ER25" s="437">
        <f t="shared" si="2"/>
        <v>0</v>
      </c>
      <c r="ES25" s="375">
        <f t="shared" si="3"/>
        <v>0</v>
      </c>
      <c r="EV25" s="343">
        <f t="shared" si="4"/>
        <v>0</v>
      </c>
      <c r="EW25" s="343">
        <f t="shared" si="5"/>
        <v>0</v>
      </c>
      <c r="EX25" s="343">
        <f t="shared" si="6"/>
        <v>0</v>
      </c>
      <c r="EY25" s="343">
        <f t="shared" si="7"/>
        <v>0</v>
      </c>
      <c r="EZ25" s="343">
        <f t="shared" si="8"/>
        <v>0</v>
      </c>
      <c r="FA25" s="343">
        <f t="shared" si="9"/>
        <v>0</v>
      </c>
      <c r="FB25" s="343">
        <f t="shared" si="37"/>
        <v>0</v>
      </c>
      <c r="FC25" s="343">
        <f t="shared" si="10"/>
        <v>0</v>
      </c>
      <c r="FD25" s="343">
        <f t="shared" si="11"/>
        <v>0</v>
      </c>
      <c r="FE25" s="343">
        <f t="shared" si="12"/>
        <v>0</v>
      </c>
      <c r="FF25" s="343">
        <f t="shared" si="13"/>
        <v>0</v>
      </c>
      <c r="FG25" s="343">
        <f t="shared" si="38"/>
        <v>0</v>
      </c>
      <c r="FH25" s="343">
        <f t="shared" si="14"/>
        <v>0</v>
      </c>
      <c r="FI25" s="343">
        <f t="shared" si="15"/>
        <v>0</v>
      </c>
      <c r="FJ25" s="343">
        <f t="shared" si="39"/>
        <v>0</v>
      </c>
      <c r="FK25" s="343">
        <f t="shared" si="16"/>
        <v>0</v>
      </c>
      <c r="FL25" s="343">
        <f t="shared" si="17"/>
        <v>0</v>
      </c>
      <c r="FM25" s="343">
        <f t="shared" si="18"/>
        <v>0</v>
      </c>
      <c r="FN25" s="343">
        <f t="shared" si="19"/>
        <v>0</v>
      </c>
      <c r="FO25" s="343">
        <f t="shared" si="20"/>
        <v>0</v>
      </c>
      <c r="FP25" s="343">
        <f t="shared" si="21"/>
        <v>0</v>
      </c>
      <c r="FQ25" s="343">
        <f t="shared" si="22"/>
        <v>0</v>
      </c>
      <c r="FR25" s="343">
        <f t="shared" si="23"/>
        <v>0</v>
      </c>
      <c r="FS25" s="343">
        <f t="shared" si="24"/>
        <v>0</v>
      </c>
      <c r="FT25" s="343">
        <f t="shared" si="25"/>
        <v>0</v>
      </c>
      <c r="FU25" s="343">
        <f t="shared" si="26"/>
        <v>0</v>
      </c>
      <c r="FV25" s="343">
        <f t="shared" si="40"/>
        <v>0</v>
      </c>
      <c r="FW25" s="343">
        <f t="shared" si="41"/>
        <v>0</v>
      </c>
      <c r="FX25" s="343">
        <f t="shared" si="42"/>
        <v>0</v>
      </c>
      <c r="FY25" s="343">
        <f t="shared" si="43"/>
        <v>0</v>
      </c>
      <c r="FZ25" s="343">
        <f t="shared" si="44"/>
        <v>0</v>
      </c>
      <c r="GA25" s="343">
        <f t="shared" si="45"/>
        <v>0</v>
      </c>
      <c r="GB25" s="343">
        <f t="shared" si="46"/>
        <v>0</v>
      </c>
      <c r="GC25" s="343">
        <f t="shared" si="46"/>
        <v>0</v>
      </c>
      <c r="GD25" s="343">
        <f t="shared" si="47"/>
        <v>0</v>
      </c>
      <c r="GE25" s="343">
        <f t="shared" si="48"/>
        <v>0</v>
      </c>
      <c r="GF25" s="343">
        <f t="shared" si="49"/>
        <v>0</v>
      </c>
      <c r="GG25" s="343">
        <f t="shared" si="50"/>
        <v>0</v>
      </c>
      <c r="GH25" s="343">
        <f t="shared" si="51"/>
        <v>0</v>
      </c>
      <c r="GI25" s="343">
        <f t="shared" si="52"/>
        <v>0</v>
      </c>
      <c r="GK25" s="375">
        <f t="shared" si="53"/>
        <v>0</v>
      </c>
      <c r="GL25" s="375"/>
    </row>
    <row r="26" spans="1:194" x14ac:dyDescent="0.25">
      <c r="A26" s="136" t="s">
        <v>84</v>
      </c>
      <c r="B26" s="584">
        <f>Da!E44</f>
        <v>0</v>
      </c>
      <c r="C26" s="37"/>
      <c r="D26" s="355"/>
      <c r="E26" s="354"/>
      <c r="F26" s="354"/>
      <c r="G26" s="354"/>
      <c r="H26" s="354"/>
      <c r="I26" s="354"/>
      <c r="J26" s="354"/>
      <c r="K26" s="354"/>
      <c r="L26" s="354"/>
      <c r="M26" s="354"/>
      <c r="N26" s="354"/>
      <c r="O26" s="354"/>
      <c r="P26" s="354"/>
      <c r="Q26" s="354"/>
      <c r="R26" s="491">
        <f t="shared" si="0"/>
        <v>0</v>
      </c>
      <c r="S26" s="353"/>
      <c r="T26" s="352"/>
      <c r="U26" s="352"/>
      <c r="V26" s="352"/>
      <c r="W26" s="352"/>
      <c r="X26" s="352"/>
      <c r="Y26" s="352"/>
      <c r="Z26" s="352"/>
      <c r="AA26" s="352"/>
      <c r="AB26" s="352"/>
      <c r="AC26" s="29">
        <f t="shared" si="27"/>
        <v>0</v>
      </c>
      <c r="AD26" s="352"/>
      <c r="AE26" s="352"/>
      <c r="AF26" s="352"/>
      <c r="AG26" s="352"/>
      <c r="AH26" s="352"/>
      <c r="AI26" s="352"/>
      <c r="AJ26" s="352"/>
      <c r="AK26" s="352"/>
      <c r="AL26" s="352"/>
      <c r="AM26" s="352"/>
      <c r="AN26" s="352"/>
      <c r="AO26" s="358"/>
      <c r="AP26" s="358"/>
      <c r="AQ26" s="358"/>
      <c r="AR26" s="358"/>
      <c r="AS26" s="491">
        <f t="shared" si="28"/>
        <v>0</v>
      </c>
      <c r="AT26" s="353"/>
      <c r="AU26" s="353"/>
      <c r="AV26" s="352"/>
      <c r="AW26" s="352"/>
      <c r="AX26" s="352"/>
      <c r="AY26" s="352"/>
      <c r="AZ26" s="352"/>
      <c r="BA26" s="352"/>
      <c r="BB26" s="352"/>
      <c r="BC26" s="352"/>
      <c r="BD26" s="352"/>
      <c r="BE26" s="352"/>
      <c r="BF26" s="352"/>
      <c r="BG26" s="29">
        <f t="shared" si="29"/>
        <v>0</v>
      </c>
      <c r="BH26" s="353"/>
      <c r="BI26" s="352"/>
      <c r="BJ26" s="352"/>
      <c r="BK26" s="352"/>
      <c r="BL26" s="352"/>
      <c r="BM26" s="352"/>
      <c r="BN26" s="352"/>
      <c r="BO26" s="384">
        <f t="shared" si="30"/>
        <v>0</v>
      </c>
      <c r="BP26" s="361"/>
      <c r="BQ26" s="353"/>
      <c r="BR26" s="353"/>
      <c r="BS26" s="353"/>
      <c r="BT26" s="353"/>
      <c r="BU26" s="353"/>
      <c r="BV26" s="352"/>
      <c r="BW26" s="352"/>
      <c r="BX26" s="352"/>
      <c r="BY26" s="352"/>
      <c r="BZ26" s="352"/>
      <c r="CA26" s="352"/>
      <c r="CB26" s="352"/>
      <c r="CC26" s="440"/>
      <c r="CD26" s="491">
        <f t="shared" si="31"/>
        <v>0</v>
      </c>
      <c r="CE26" s="581"/>
      <c r="CF26" s="580"/>
      <c r="CG26" s="580"/>
      <c r="CH26" s="580"/>
      <c r="CI26" s="580"/>
      <c r="CJ26" s="580"/>
      <c r="CK26" s="580"/>
      <c r="CL26" s="582"/>
      <c r="CM26" s="490">
        <f t="shared" si="32"/>
        <v>0</v>
      </c>
      <c r="CN26" s="361"/>
      <c r="CO26" s="352"/>
      <c r="CP26" s="352"/>
      <c r="CQ26" s="352"/>
      <c r="CR26" s="352"/>
      <c r="CS26" s="352"/>
      <c r="CT26" s="352"/>
      <c r="CU26" s="352"/>
      <c r="CV26" s="352"/>
      <c r="CW26" s="352"/>
      <c r="CX26" s="352"/>
      <c r="CY26" s="352"/>
      <c r="CZ26" s="440"/>
      <c r="DA26" s="441">
        <f t="shared" si="33"/>
        <v>0</v>
      </c>
      <c r="DB26" s="361"/>
      <c r="DC26" s="352"/>
      <c r="DD26" s="352"/>
      <c r="DE26" s="352"/>
      <c r="DF26" s="440"/>
      <c r="DG26" s="492">
        <f t="shared" si="34"/>
        <v>0</v>
      </c>
      <c r="DH26" s="361"/>
      <c r="DI26" s="352"/>
      <c r="DJ26" s="352"/>
      <c r="DK26" s="352"/>
      <c r="DL26" s="352"/>
      <c r="DM26" s="352"/>
      <c r="DN26" s="440"/>
      <c r="DO26" s="33">
        <f t="shared" si="1"/>
        <v>0</v>
      </c>
      <c r="DP26" s="361"/>
      <c r="DQ26" s="352"/>
      <c r="DR26" s="352"/>
      <c r="DS26" s="352"/>
      <c r="DT26" s="352"/>
      <c r="DU26" s="352"/>
      <c r="DV26" s="352"/>
      <c r="DW26" s="440"/>
      <c r="DX26" s="33">
        <f t="shared" si="35"/>
        <v>0</v>
      </c>
      <c r="DY26" s="361"/>
      <c r="DZ26" s="352"/>
      <c r="EA26" s="352"/>
      <c r="EB26" s="352"/>
      <c r="EC26" s="352"/>
      <c r="ED26" s="352"/>
      <c r="EE26" s="352"/>
      <c r="EF26" s="352"/>
      <c r="EG26" s="352"/>
      <c r="EH26" s="440"/>
      <c r="EI26" s="441">
        <f t="shared" si="36"/>
        <v>0</v>
      </c>
      <c r="EJ26" s="361"/>
      <c r="EK26" s="352"/>
      <c r="EL26" s="352"/>
      <c r="EM26" s="352"/>
      <c r="EN26" s="352"/>
      <c r="EO26" s="352"/>
      <c r="EP26" s="352"/>
      <c r="EQ26" s="440"/>
      <c r="ER26" s="437">
        <f t="shared" si="2"/>
        <v>0</v>
      </c>
      <c r="ES26" s="375">
        <f t="shared" si="3"/>
        <v>0</v>
      </c>
      <c r="EV26" s="343">
        <f t="shared" si="4"/>
        <v>0</v>
      </c>
      <c r="EW26" s="343">
        <f t="shared" si="5"/>
        <v>0</v>
      </c>
      <c r="EX26" s="343">
        <f t="shared" si="6"/>
        <v>0</v>
      </c>
      <c r="EY26" s="343">
        <f t="shared" si="7"/>
        <v>0</v>
      </c>
      <c r="EZ26" s="343">
        <f t="shared" si="8"/>
        <v>0</v>
      </c>
      <c r="FA26" s="343">
        <f t="shared" si="9"/>
        <v>0</v>
      </c>
      <c r="FB26" s="343">
        <f t="shared" si="37"/>
        <v>0</v>
      </c>
      <c r="FC26" s="343">
        <f t="shared" si="10"/>
        <v>0</v>
      </c>
      <c r="FD26" s="343">
        <f t="shared" si="11"/>
        <v>0</v>
      </c>
      <c r="FE26" s="343">
        <f t="shared" si="12"/>
        <v>0</v>
      </c>
      <c r="FF26" s="343">
        <f t="shared" si="13"/>
        <v>0</v>
      </c>
      <c r="FG26" s="343">
        <f t="shared" si="38"/>
        <v>0</v>
      </c>
      <c r="FH26" s="343">
        <f t="shared" si="14"/>
        <v>0</v>
      </c>
      <c r="FI26" s="343">
        <f t="shared" si="15"/>
        <v>0</v>
      </c>
      <c r="FJ26" s="343">
        <f t="shared" si="39"/>
        <v>0</v>
      </c>
      <c r="FK26" s="343">
        <f t="shared" si="16"/>
        <v>0</v>
      </c>
      <c r="FL26" s="343">
        <f t="shared" si="17"/>
        <v>0</v>
      </c>
      <c r="FM26" s="343">
        <f t="shared" si="18"/>
        <v>0</v>
      </c>
      <c r="FN26" s="343">
        <f t="shared" si="19"/>
        <v>0</v>
      </c>
      <c r="FO26" s="343">
        <f t="shared" si="20"/>
        <v>0</v>
      </c>
      <c r="FP26" s="343">
        <f t="shared" si="21"/>
        <v>0</v>
      </c>
      <c r="FQ26" s="343">
        <f t="shared" si="22"/>
        <v>0</v>
      </c>
      <c r="FR26" s="343">
        <f t="shared" si="23"/>
        <v>0</v>
      </c>
      <c r="FS26" s="343">
        <f t="shared" si="24"/>
        <v>0</v>
      </c>
      <c r="FT26" s="343">
        <f t="shared" si="25"/>
        <v>0</v>
      </c>
      <c r="FU26" s="343">
        <f t="shared" si="26"/>
        <v>0</v>
      </c>
      <c r="FV26" s="343">
        <f t="shared" si="40"/>
        <v>0</v>
      </c>
      <c r="FW26" s="343">
        <f t="shared" si="41"/>
        <v>0</v>
      </c>
      <c r="FX26" s="343">
        <f t="shared" si="42"/>
        <v>0</v>
      </c>
      <c r="FY26" s="343">
        <f t="shared" si="43"/>
        <v>0</v>
      </c>
      <c r="FZ26" s="343">
        <f t="shared" si="44"/>
        <v>0</v>
      </c>
      <c r="GA26" s="343">
        <f t="shared" si="45"/>
        <v>0</v>
      </c>
      <c r="GB26" s="343">
        <f t="shared" si="46"/>
        <v>0</v>
      </c>
      <c r="GC26" s="343">
        <f t="shared" si="46"/>
        <v>0</v>
      </c>
      <c r="GD26" s="343">
        <f t="shared" si="47"/>
        <v>0</v>
      </c>
      <c r="GE26" s="343">
        <f t="shared" si="48"/>
        <v>0</v>
      </c>
      <c r="GF26" s="343">
        <f t="shared" si="49"/>
        <v>0</v>
      </c>
      <c r="GG26" s="343">
        <f t="shared" si="50"/>
        <v>0</v>
      </c>
      <c r="GH26" s="343">
        <f t="shared" si="51"/>
        <v>0</v>
      </c>
      <c r="GI26" s="343">
        <f t="shared" si="52"/>
        <v>0</v>
      </c>
      <c r="GK26" s="375">
        <f t="shared" si="53"/>
        <v>0</v>
      </c>
      <c r="GL26" s="375"/>
    </row>
    <row r="27" spans="1:194" x14ac:dyDescent="0.25">
      <c r="A27" s="136" t="s">
        <v>85</v>
      </c>
      <c r="B27" s="584">
        <f>Da!E45</f>
        <v>0</v>
      </c>
      <c r="C27" s="37"/>
      <c r="D27" s="353"/>
      <c r="E27" s="352"/>
      <c r="F27" s="352"/>
      <c r="G27" s="352"/>
      <c r="H27" s="352"/>
      <c r="I27" s="352"/>
      <c r="J27" s="352"/>
      <c r="K27" s="352"/>
      <c r="L27" s="352"/>
      <c r="M27" s="352"/>
      <c r="N27" s="352"/>
      <c r="O27" s="352"/>
      <c r="P27" s="352"/>
      <c r="Q27" s="352"/>
      <c r="R27" s="491">
        <f t="shared" si="0"/>
        <v>0</v>
      </c>
      <c r="S27" s="353"/>
      <c r="T27" s="352"/>
      <c r="U27" s="352"/>
      <c r="V27" s="352"/>
      <c r="W27" s="352"/>
      <c r="X27" s="352"/>
      <c r="Y27" s="352"/>
      <c r="Z27" s="352"/>
      <c r="AA27" s="352"/>
      <c r="AB27" s="352"/>
      <c r="AC27" s="29">
        <f t="shared" si="27"/>
        <v>0</v>
      </c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8"/>
      <c r="AP27" s="358"/>
      <c r="AQ27" s="358"/>
      <c r="AR27" s="358"/>
      <c r="AS27" s="491">
        <f t="shared" si="28"/>
        <v>0</v>
      </c>
      <c r="AT27" s="353"/>
      <c r="AU27" s="353"/>
      <c r="AV27" s="352"/>
      <c r="AW27" s="352"/>
      <c r="AX27" s="352"/>
      <c r="AY27" s="352"/>
      <c r="AZ27" s="352"/>
      <c r="BA27" s="352"/>
      <c r="BB27" s="352"/>
      <c r="BC27" s="352"/>
      <c r="BD27" s="352"/>
      <c r="BE27" s="352"/>
      <c r="BF27" s="352"/>
      <c r="BG27" s="29">
        <f t="shared" si="29"/>
        <v>0</v>
      </c>
      <c r="BH27" s="353"/>
      <c r="BI27" s="352"/>
      <c r="BJ27" s="352"/>
      <c r="BK27" s="352"/>
      <c r="BL27" s="352"/>
      <c r="BM27" s="352"/>
      <c r="BN27" s="352"/>
      <c r="BO27" s="384">
        <f t="shared" si="30"/>
        <v>0</v>
      </c>
      <c r="BP27" s="361"/>
      <c r="BQ27" s="353"/>
      <c r="BR27" s="353"/>
      <c r="BS27" s="353"/>
      <c r="BT27" s="353"/>
      <c r="BU27" s="353"/>
      <c r="BV27" s="352"/>
      <c r="BW27" s="352"/>
      <c r="BX27" s="352"/>
      <c r="BY27" s="352"/>
      <c r="BZ27" s="352"/>
      <c r="CA27" s="352"/>
      <c r="CB27" s="352"/>
      <c r="CC27" s="440"/>
      <c r="CD27" s="491">
        <f t="shared" si="31"/>
        <v>0</v>
      </c>
      <c r="CE27" s="581"/>
      <c r="CF27" s="580"/>
      <c r="CG27" s="580"/>
      <c r="CH27" s="580"/>
      <c r="CI27" s="580"/>
      <c r="CJ27" s="580"/>
      <c r="CK27" s="580"/>
      <c r="CL27" s="582"/>
      <c r="CM27" s="490">
        <f t="shared" si="32"/>
        <v>0</v>
      </c>
      <c r="CN27" s="361"/>
      <c r="CO27" s="352"/>
      <c r="CP27" s="352"/>
      <c r="CQ27" s="352"/>
      <c r="CR27" s="352"/>
      <c r="CS27" s="352"/>
      <c r="CT27" s="352"/>
      <c r="CU27" s="352"/>
      <c r="CV27" s="352"/>
      <c r="CW27" s="352"/>
      <c r="CX27" s="352"/>
      <c r="CY27" s="352"/>
      <c r="CZ27" s="440"/>
      <c r="DA27" s="441">
        <f t="shared" si="33"/>
        <v>0</v>
      </c>
      <c r="DB27" s="361"/>
      <c r="DC27" s="352"/>
      <c r="DD27" s="352"/>
      <c r="DE27" s="352"/>
      <c r="DF27" s="440"/>
      <c r="DG27" s="492">
        <f t="shared" si="34"/>
        <v>0</v>
      </c>
      <c r="DH27" s="361"/>
      <c r="DI27" s="352"/>
      <c r="DJ27" s="352"/>
      <c r="DK27" s="352"/>
      <c r="DL27" s="352"/>
      <c r="DM27" s="352"/>
      <c r="DN27" s="440"/>
      <c r="DO27" s="33">
        <f t="shared" si="1"/>
        <v>0</v>
      </c>
      <c r="DP27" s="361"/>
      <c r="DQ27" s="352"/>
      <c r="DR27" s="352"/>
      <c r="DS27" s="352"/>
      <c r="DT27" s="352"/>
      <c r="DU27" s="352"/>
      <c r="DV27" s="352"/>
      <c r="DW27" s="440"/>
      <c r="DX27" s="33">
        <f t="shared" si="35"/>
        <v>0</v>
      </c>
      <c r="DY27" s="361"/>
      <c r="DZ27" s="352"/>
      <c r="EA27" s="352"/>
      <c r="EB27" s="352"/>
      <c r="EC27" s="352"/>
      <c r="ED27" s="352"/>
      <c r="EE27" s="352"/>
      <c r="EF27" s="352"/>
      <c r="EG27" s="352"/>
      <c r="EH27" s="440"/>
      <c r="EI27" s="441">
        <f t="shared" si="36"/>
        <v>0</v>
      </c>
      <c r="EJ27" s="361"/>
      <c r="EK27" s="352"/>
      <c r="EL27" s="352"/>
      <c r="EM27" s="352"/>
      <c r="EN27" s="352"/>
      <c r="EO27" s="352"/>
      <c r="EP27" s="352"/>
      <c r="EQ27" s="440"/>
      <c r="ER27" s="437">
        <f t="shared" si="2"/>
        <v>0</v>
      </c>
      <c r="ES27" s="375">
        <f t="shared" si="3"/>
        <v>0</v>
      </c>
      <c r="EV27" s="343">
        <f t="shared" si="4"/>
        <v>0</v>
      </c>
      <c r="EW27" s="343">
        <f t="shared" si="5"/>
        <v>0</v>
      </c>
      <c r="EX27" s="343">
        <f t="shared" si="6"/>
        <v>0</v>
      </c>
      <c r="EY27" s="343">
        <f t="shared" si="7"/>
        <v>0</v>
      </c>
      <c r="EZ27" s="343">
        <f t="shared" si="8"/>
        <v>0</v>
      </c>
      <c r="FA27" s="343">
        <f t="shared" si="9"/>
        <v>0</v>
      </c>
      <c r="FB27" s="343">
        <f t="shared" si="37"/>
        <v>0</v>
      </c>
      <c r="FC27" s="343">
        <f t="shared" si="10"/>
        <v>0</v>
      </c>
      <c r="FD27" s="343">
        <f t="shared" si="11"/>
        <v>0</v>
      </c>
      <c r="FE27" s="343">
        <f t="shared" si="12"/>
        <v>0</v>
      </c>
      <c r="FF27" s="343">
        <f t="shared" si="13"/>
        <v>0</v>
      </c>
      <c r="FG27" s="343">
        <f t="shared" si="38"/>
        <v>0</v>
      </c>
      <c r="FH27" s="343">
        <f t="shared" si="14"/>
        <v>0</v>
      </c>
      <c r="FI27" s="343">
        <f t="shared" si="15"/>
        <v>0</v>
      </c>
      <c r="FJ27" s="343">
        <f t="shared" si="39"/>
        <v>0</v>
      </c>
      <c r="FK27" s="343">
        <f t="shared" si="16"/>
        <v>0</v>
      </c>
      <c r="FL27" s="343">
        <f t="shared" si="17"/>
        <v>0</v>
      </c>
      <c r="FM27" s="343">
        <f t="shared" si="18"/>
        <v>0</v>
      </c>
      <c r="FN27" s="343">
        <f t="shared" si="19"/>
        <v>0</v>
      </c>
      <c r="FO27" s="343">
        <f t="shared" si="20"/>
        <v>0</v>
      </c>
      <c r="FP27" s="343">
        <f t="shared" si="21"/>
        <v>0</v>
      </c>
      <c r="FQ27" s="343">
        <f t="shared" si="22"/>
        <v>0</v>
      </c>
      <c r="FR27" s="343">
        <f t="shared" si="23"/>
        <v>0</v>
      </c>
      <c r="FS27" s="343">
        <f t="shared" si="24"/>
        <v>0</v>
      </c>
      <c r="FT27" s="343">
        <f t="shared" si="25"/>
        <v>0</v>
      </c>
      <c r="FU27" s="343">
        <f t="shared" si="26"/>
        <v>0</v>
      </c>
      <c r="FV27" s="343">
        <f t="shared" si="40"/>
        <v>0</v>
      </c>
      <c r="FW27" s="343">
        <f t="shared" si="41"/>
        <v>0</v>
      </c>
      <c r="FX27" s="343">
        <f t="shared" si="42"/>
        <v>0</v>
      </c>
      <c r="FY27" s="343">
        <f t="shared" si="43"/>
        <v>0</v>
      </c>
      <c r="FZ27" s="343">
        <f t="shared" si="44"/>
        <v>0</v>
      </c>
      <c r="GA27" s="343">
        <f t="shared" si="45"/>
        <v>0</v>
      </c>
      <c r="GB27" s="343">
        <f t="shared" si="46"/>
        <v>0</v>
      </c>
      <c r="GC27" s="343">
        <f t="shared" si="46"/>
        <v>0</v>
      </c>
      <c r="GD27" s="343">
        <f t="shared" si="47"/>
        <v>0</v>
      </c>
      <c r="GE27" s="343">
        <f t="shared" si="48"/>
        <v>0</v>
      </c>
      <c r="GF27" s="343">
        <f t="shared" si="49"/>
        <v>0</v>
      </c>
      <c r="GG27" s="343">
        <f t="shared" si="50"/>
        <v>0</v>
      </c>
      <c r="GH27" s="343">
        <f t="shared" si="51"/>
        <v>0</v>
      </c>
      <c r="GI27" s="343">
        <f t="shared" si="52"/>
        <v>0</v>
      </c>
      <c r="GK27" s="375">
        <f t="shared" si="53"/>
        <v>0</v>
      </c>
      <c r="GL27" s="375"/>
    </row>
    <row r="28" spans="1:194" x14ac:dyDescent="0.25">
      <c r="A28" s="136" t="s">
        <v>86</v>
      </c>
      <c r="B28" s="584">
        <f>Da!E46</f>
        <v>0</v>
      </c>
      <c r="C28" s="37"/>
      <c r="D28" s="353"/>
      <c r="E28" s="352"/>
      <c r="F28" s="352"/>
      <c r="G28" s="352"/>
      <c r="H28" s="352"/>
      <c r="I28" s="352"/>
      <c r="J28" s="352"/>
      <c r="K28" s="352"/>
      <c r="L28" s="352"/>
      <c r="M28" s="352"/>
      <c r="N28" s="352"/>
      <c r="O28" s="352"/>
      <c r="P28" s="352"/>
      <c r="Q28" s="352"/>
      <c r="R28" s="491">
        <f t="shared" si="0"/>
        <v>0</v>
      </c>
      <c r="S28" s="353"/>
      <c r="T28" s="352"/>
      <c r="U28" s="352"/>
      <c r="V28" s="352"/>
      <c r="W28" s="352"/>
      <c r="X28" s="352"/>
      <c r="Y28" s="352"/>
      <c r="Z28" s="352"/>
      <c r="AA28" s="352"/>
      <c r="AB28" s="352"/>
      <c r="AC28" s="29">
        <f t="shared" si="27"/>
        <v>0</v>
      </c>
      <c r="AD28" s="352"/>
      <c r="AE28" s="352"/>
      <c r="AF28" s="352"/>
      <c r="AG28" s="352"/>
      <c r="AH28" s="352"/>
      <c r="AI28" s="352"/>
      <c r="AJ28" s="352"/>
      <c r="AK28" s="352"/>
      <c r="AL28" s="352"/>
      <c r="AM28" s="352"/>
      <c r="AN28" s="352"/>
      <c r="AO28" s="358"/>
      <c r="AP28" s="358"/>
      <c r="AQ28" s="358"/>
      <c r="AR28" s="358"/>
      <c r="AS28" s="491">
        <f t="shared" si="28"/>
        <v>0</v>
      </c>
      <c r="AT28" s="353"/>
      <c r="AU28" s="353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29">
        <f t="shared" si="29"/>
        <v>0</v>
      </c>
      <c r="BH28" s="353"/>
      <c r="BI28" s="352"/>
      <c r="BJ28" s="352"/>
      <c r="BK28" s="352"/>
      <c r="BL28" s="352"/>
      <c r="BM28" s="352"/>
      <c r="BN28" s="352"/>
      <c r="BO28" s="384">
        <f t="shared" si="30"/>
        <v>0</v>
      </c>
      <c r="BP28" s="361"/>
      <c r="BQ28" s="353"/>
      <c r="BR28" s="353"/>
      <c r="BS28" s="353"/>
      <c r="BT28" s="353"/>
      <c r="BU28" s="353"/>
      <c r="BV28" s="352"/>
      <c r="BW28" s="352"/>
      <c r="BX28" s="352"/>
      <c r="BY28" s="352"/>
      <c r="BZ28" s="352"/>
      <c r="CA28" s="352"/>
      <c r="CB28" s="352"/>
      <c r="CC28" s="440"/>
      <c r="CD28" s="491">
        <f t="shared" si="31"/>
        <v>0</v>
      </c>
      <c r="CE28" s="361"/>
      <c r="CF28" s="352"/>
      <c r="CG28" s="352"/>
      <c r="CH28" s="352"/>
      <c r="CI28" s="352"/>
      <c r="CJ28" s="352"/>
      <c r="CK28" s="352"/>
      <c r="CL28" s="440"/>
      <c r="CM28" s="490">
        <f t="shared" si="32"/>
        <v>0</v>
      </c>
      <c r="CN28" s="361"/>
      <c r="CO28" s="352"/>
      <c r="CP28" s="352"/>
      <c r="CQ28" s="352"/>
      <c r="CR28" s="352"/>
      <c r="CS28" s="352"/>
      <c r="CT28" s="352"/>
      <c r="CU28" s="352"/>
      <c r="CV28" s="352"/>
      <c r="CW28" s="352"/>
      <c r="CX28" s="352"/>
      <c r="CY28" s="352"/>
      <c r="CZ28" s="440"/>
      <c r="DA28" s="441">
        <f t="shared" si="33"/>
        <v>0</v>
      </c>
      <c r="DB28" s="361"/>
      <c r="DC28" s="352"/>
      <c r="DD28" s="352"/>
      <c r="DE28" s="352"/>
      <c r="DF28" s="440"/>
      <c r="DG28" s="492">
        <f t="shared" si="34"/>
        <v>0</v>
      </c>
      <c r="DH28" s="361"/>
      <c r="DI28" s="352"/>
      <c r="DJ28" s="352"/>
      <c r="DK28" s="352"/>
      <c r="DL28" s="352"/>
      <c r="DM28" s="352"/>
      <c r="DN28" s="440"/>
      <c r="DO28" s="33">
        <f t="shared" si="1"/>
        <v>0</v>
      </c>
      <c r="DP28" s="361"/>
      <c r="DQ28" s="352"/>
      <c r="DR28" s="352"/>
      <c r="DS28" s="352"/>
      <c r="DT28" s="352"/>
      <c r="DU28" s="352"/>
      <c r="DV28" s="352"/>
      <c r="DW28" s="440"/>
      <c r="DX28" s="33">
        <f t="shared" si="35"/>
        <v>0</v>
      </c>
      <c r="DY28" s="361"/>
      <c r="DZ28" s="352"/>
      <c r="EA28" s="352"/>
      <c r="EB28" s="352"/>
      <c r="EC28" s="352"/>
      <c r="ED28" s="352"/>
      <c r="EE28" s="352"/>
      <c r="EF28" s="352"/>
      <c r="EG28" s="352"/>
      <c r="EH28" s="440"/>
      <c r="EI28" s="441">
        <f t="shared" si="36"/>
        <v>0</v>
      </c>
      <c r="EJ28" s="361"/>
      <c r="EK28" s="352"/>
      <c r="EL28" s="352"/>
      <c r="EM28" s="352"/>
      <c r="EN28" s="352"/>
      <c r="EO28" s="352"/>
      <c r="EP28" s="352"/>
      <c r="EQ28" s="440"/>
      <c r="ER28" s="437">
        <f t="shared" si="2"/>
        <v>0</v>
      </c>
      <c r="ES28" s="375">
        <f t="shared" si="3"/>
        <v>0</v>
      </c>
      <c r="EV28" s="343">
        <f t="shared" si="4"/>
        <v>0</v>
      </c>
      <c r="EW28" s="343">
        <f t="shared" si="5"/>
        <v>0</v>
      </c>
      <c r="EX28" s="343">
        <f t="shared" si="6"/>
        <v>0</v>
      </c>
      <c r="EY28" s="343">
        <f t="shared" si="7"/>
        <v>0</v>
      </c>
      <c r="EZ28" s="343">
        <f t="shared" si="8"/>
        <v>0</v>
      </c>
      <c r="FA28" s="343">
        <f t="shared" si="9"/>
        <v>0</v>
      </c>
      <c r="FB28" s="343">
        <f t="shared" si="37"/>
        <v>0</v>
      </c>
      <c r="FC28" s="343">
        <f t="shared" si="10"/>
        <v>0</v>
      </c>
      <c r="FD28" s="343">
        <f t="shared" si="11"/>
        <v>0</v>
      </c>
      <c r="FE28" s="343">
        <f t="shared" si="12"/>
        <v>0</v>
      </c>
      <c r="FF28" s="343">
        <f t="shared" si="13"/>
        <v>0</v>
      </c>
      <c r="FG28" s="343">
        <f t="shared" si="38"/>
        <v>0</v>
      </c>
      <c r="FH28" s="343">
        <f t="shared" si="14"/>
        <v>0</v>
      </c>
      <c r="FI28" s="343">
        <f t="shared" si="15"/>
        <v>0</v>
      </c>
      <c r="FJ28" s="343">
        <f t="shared" si="39"/>
        <v>0</v>
      </c>
      <c r="FK28" s="343">
        <f t="shared" si="16"/>
        <v>0</v>
      </c>
      <c r="FL28" s="343">
        <f t="shared" si="17"/>
        <v>0</v>
      </c>
      <c r="FM28" s="343">
        <f t="shared" si="18"/>
        <v>0</v>
      </c>
      <c r="FN28" s="343">
        <f t="shared" si="19"/>
        <v>0</v>
      </c>
      <c r="FO28" s="343">
        <f t="shared" si="20"/>
        <v>0</v>
      </c>
      <c r="FP28" s="343">
        <f t="shared" si="21"/>
        <v>0</v>
      </c>
      <c r="FQ28" s="343">
        <f t="shared" si="22"/>
        <v>0</v>
      </c>
      <c r="FR28" s="343">
        <f t="shared" si="23"/>
        <v>0</v>
      </c>
      <c r="FS28" s="343">
        <f t="shared" si="24"/>
        <v>0</v>
      </c>
      <c r="FT28" s="343">
        <f t="shared" si="25"/>
        <v>0</v>
      </c>
      <c r="FU28" s="343">
        <f t="shared" si="26"/>
        <v>0</v>
      </c>
      <c r="FV28" s="343">
        <f t="shared" si="40"/>
        <v>0</v>
      </c>
      <c r="FW28" s="343">
        <f t="shared" si="41"/>
        <v>0</v>
      </c>
      <c r="FX28" s="343">
        <f t="shared" si="42"/>
        <v>0</v>
      </c>
      <c r="FY28" s="343">
        <f t="shared" si="43"/>
        <v>0</v>
      </c>
      <c r="FZ28" s="343">
        <f t="shared" si="44"/>
        <v>0</v>
      </c>
      <c r="GA28" s="343">
        <f t="shared" si="45"/>
        <v>0</v>
      </c>
      <c r="GB28" s="343">
        <f t="shared" si="46"/>
        <v>0</v>
      </c>
      <c r="GC28" s="343">
        <f t="shared" si="46"/>
        <v>0</v>
      </c>
      <c r="GD28" s="343">
        <f t="shared" si="47"/>
        <v>0</v>
      </c>
      <c r="GE28" s="343">
        <f t="shared" si="48"/>
        <v>0</v>
      </c>
      <c r="GF28" s="343">
        <f t="shared" si="49"/>
        <v>0</v>
      </c>
      <c r="GG28" s="343">
        <f t="shared" si="50"/>
        <v>0</v>
      </c>
      <c r="GH28" s="343">
        <f t="shared" si="51"/>
        <v>0</v>
      </c>
      <c r="GI28" s="343">
        <f t="shared" si="52"/>
        <v>0</v>
      </c>
      <c r="GK28" s="375">
        <f t="shared" si="53"/>
        <v>0</v>
      </c>
      <c r="GL28" s="375"/>
    </row>
    <row r="29" spans="1:194" x14ac:dyDescent="0.25">
      <c r="A29" s="136" t="s">
        <v>87</v>
      </c>
      <c r="B29" s="584">
        <f>Da!E47</f>
        <v>0</v>
      </c>
      <c r="C29" s="37"/>
      <c r="D29" s="353"/>
      <c r="E29" s="352"/>
      <c r="F29" s="352"/>
      <c r="G29" s="352"/>
      <c r="H29" s="352"/>
      <c r="I29" s="352"/>
      <c r="J29" s="352"/>
      <c r="K29" s="352"/>
      <c r="L29" s="352"/>
      <c r="M29" s="352"/>
      <c r="N29" s="352"/>
      <c r="O29" s="352"/>
      <c r="P29" s="352"/>
      <c r="Q29" s="352"/>
      <c r="R29" s="491">
        <f t="shared" si="0"/>
        <v>0</v>
      </c>
      <c r="S29" s="353"/>
      <c r="T29" s="352"/>
      <c r="U29" s="352"/>
      <c r="V29" s="352"/>
      <c r="W29" s="352"/>
      <c r="X29" s="352"/>
      <c r="Y29" s="352"/>
      <c r="Z29" s="352"/>
      <c r="AA29" s="352"/>
      <c r="AB29" s="352"/>
      <c r="AC29" s="29">
        <f t="shared" si="27"/>
        <v>0</v>
      </c>
      <c r="AD29" s="352"/>
      <c r="AE29" s="352"/>
      <c r="AF29" s="352"/>
      <c r="AG29" s="352"/>
      <c r="AH29" s="352"/>
      <c r="AI29" s="352"/>
      <c r="AJ29" s="352"/>
      <c r="AK29" s="352"/>
      <c r="AL29" s="352"/>
      <c r="AM29" s="352"/>
      <c r="AN29" s="352"/>
      <c r="AO29" s="358"/>
      <c r="AP29" s="358"/>
      <c r="AQ29" s="358"/>
      <c r="AR29" s="358"/>
      <c r="AS29" s="491">
        <f t="shared" si="28"/>
        <v>0</v>
      </c>
      <c r="AT29" s="353"/>
      <c r="AU29" s="353"/>
      <c r="AV29" s="352"/>
      <c r="AW29" s="352"/>
      <c r="AX29" s="352"/>
      <c r="AY29" s="352"/>
      <c r="AZ29" s="352"/>
      <c r="BA29" s="352"/>
      <c r="BB29" s="352"/>
      <c r="BC29" s="352"/>
      <c r="BD29" s="352"/>
      <c r="BE29" s="352"/>
      <c r="BF29" s="352"/>
      <c r="BG29" s="29">
        <f t="shared" si="29"/>
        <v>0</v>
      </c>
      <c r="BH29" s="353"/>
      <c r="BI29" s="352"/>
      <c r="BJ29" s="352"/>
      <c r="BK29" s="352"/>
      <c r="BL29" s="352"/>
      <c r="BM29" s="352"/>
      <c r="BN29" s="352"/>
      <c r="BO29" s="384">
        <f t="shared" si="30"/>
        <v>0</v>
      </c>
      <c r="BP29" s="361"/>
      <c r="BQ29" s="353"/>
      <c r="BR29" s="353"/>
      <c r="BS29" s="353"/>
      <c r="BT29" s="353"/>
      <c r="BU29" s="353"/>
      <c r="BV29" s="352"/>
      <c r="BW29" s="352"/>
      <c r="BX29" s="352"/>
      <c r="BY29" s="352"/>
      <c r="BZ29" s="352"/>
      <c r="CA29" s="352"/>
      <c r="CB29" s="352"/>
      <c r="CC29" s="440"/>
      <c r="CD29" s="491">
        <f t="shared" si="31"/>
        <v>0</v>
      </c>
      <c r="CE29" s="361"/>
      <c r="CF29" s="352"/>
      <c r="CG29" s="352"/>
      <c r="CH29" s="352"/>
      <c r="CI29" s="352"/>
      <c r="CJ29" s="352"/>
      <c r="CK29" s="352"/>
      <c r="CL29" s="440"/>
      <c r="CM29" s="490">
        <f t="shared" si="32"/>
        <v>0</v>
      </c>
      <c r="CN29" s="361"/>
      <c r="CO29" s="352"/>
      <c r="CP29" s="352"/>
      <c r="CQ29" s="352"/>
      <c r="CR29" s="352"/>
      <c r="CS29" s="352"/>
      <c r="CT29" s="352"/>
      <c r="CU29" s="352"/>
      <c r="CV29" s="352"/>
      <c r="CW29" s="352"/>
      <c r="CX29" s="352"/>
      <c r="CY29" s="352"/>
      <c r="CZ29" s="440"/>
      <c r="DA29" s="441">
        <f t="shared" si="33"/>
        <v>0</v>
      </c>
      <c r="DB29" s="361"/>
      <c r="DC29" s="352"/>
      <c r="DD29" s="352"/>
      <c r="DE29" s="352"/>
      <c r="DF29" s="440"/>
      <c r="DG29" s="492">
        <f t="shared" si="34"/>
        <v>0</v>
      </c>
      <c r="DH29" s="361"/>
      <c r="DI29" s="352"/>
      <c r="DJ29" s="352"/>
      <c r="DK29" s="352"/>
      <c r="DL29" s="352"/>
      <c r="DM29" s="352"/>
      <c r="DN29" s="440"/>
      <c r="DO29" s="33">
        <f t="shared" si="1"/>
        <v>0</v>
      </c>
      <c r="DP29" s="361"/>
      <c r="DQ29" s="352"/>
      <c r="DR29" s="352"/>
      <c r="DS29" s="352"/>
      <c r="DT29" s="352"/>
      <c r="DU29" s="352"/>
      <c r="DV29" s="352"/>
      <c r="DW29" s="440"/>
      <c r="DX29" s="33">
        <f t="shared" si="35"/>
        <v>0</v>
      </c>
      <c r="DY29" s="361"/>
      <c r="DZ29" s="352"/>
      <c r="EA29" s="352"/>
      <c r="EB29" s="352"/>
      <c r="EC29" s="352"/>
      <c r="ED29" s="352"/>
      <c r="EE29" s="352"/>
      <c r="EF29" s="352"/>
      <c r="EG29" s="352"/>
      <c r="EH29" s="440"/>
      <c r="EI29" s="441">
        <f t="shared" si="36"/>
        <v>0</v>
      </c>
      <c r="EJ29" s="361"/>
      <c r="EK29" s="352"/>
      <c r="EL29" s="352"/>
      <c r="EM29" s="352"/>
      <c r="EN29" s="352"/>
      <c r="EO29" s="352"/>
      <c r="EP29" s="352"/>
      <c r="EQ29" s="440"/>
      <c r="ER29" s="437">
        <f t="shared" si="2"/>
        <v>0</v>
      </c>
      <c r="ES29" s="375">
        <f t="shared" si="3"/>
        <v>0</v>
      </c>
      <c r="EV29" s="343">
        <f t="shared" si="4"/>
        <v>0</v>
      </c>
      <c r="EW29" s="343">
        <f t="shared" si="5"/>
        <v>0</v>
      </c>
      <c r="EX29" s="343">
        <f t="shared" si="6"/>
        <v>0</v>
      </c>
      <c r="EY29" s="343">
        <f t="shared" si="7"/>
        <v>0</v>
      </c>
      <c r="EZ29" s="343">
        <f t="shared" si="8"/>
        <v>0</v>
      </c>
      <c r="FA29" s="343">
        <f t="shared" si="9"/>
        <v>0</v>
      </c>
      <c r="FB29" s="343">
        <f t="shared" si="37"/>
        <v>0</v>
      </c>
      <c r="FC29" s="343">
        <f t="shared" si="10"/>
        <v>0</v>
      </c>
      <c r="FD29" s="343">
        <f t="shared" si="11"/>
        <v>0</v>
      </c>
      <c r="FE29" s="343">
        <f t="shared" si="12"/>
        <v>0</v>
      </c>
      <c r="FF29" s="343">
        <f t="shared" si="13"/>
        <v>0</v>
      </c>
      <c r="FG29" s="343">
        <f t="shared" si="38"/>
        <v>0</v>
      </c>
      <c r="FH29" s="343">
        <f t="shared" si="14"/>
        <v>0</v>
      </c>
      <c r="FI29" s="343">
        <f t="shared" si="15"/>
        <v>0</v>
      </c>
      <c r="FJ29" s="343">
        <f t="shared" si="39"/>
        <v>0</v>
      </c>
      <c r="FK29" s="343">
        <f t="shared" si="16"/>
        <v>0</v>
      </c>
      <c r="FL29" s="343">
        <f t="shared" si="17"/>
        <v>0</v>
      </c>
      <c r="FM29" s="343">
        <f t="shared" si="18"/>
        <v>0</v>
      </c>
      <c r="FN29" s="343">
        <f t="shared" si="19"/>
        <v>0</v>
      </c>
      <c r="FO29" s="343">
        <f t="shared" si="20"/>
        <v>0</v>
      </c>
      <c r="FP29" s="343">
        <f t="shared" si="21"/>
        <v>0</v>
      </c>
      <c r="FQ29" s="343">
        <f t="shared" si="22"/>
        <v>0</v>
      </c>
      <c r="FR29" s="343">
        <f t="shared" si="23"/>
        <v>0</v>
      </c>
      <c r="FS29" s="343">
        <f t="shared" si="24"/>
        <v>0</v>
      </c>
      <c r="FT29" s="343">
        <f t="shared" si="25"/>
        <v>0</v>
      </c>
      <c r="FU29" s="343">
        <f t="shared" si="26"/>
        <v>0</v>
      </c>
      <c r="FV29" s="343">
        <f t="shared" si="40"/>
        <v>0</v>
      </c>
      <c r="FW29" s="343">
        <f t="shared" si="41"/>
        <v>0</v>
      </c>
      <c r="FX29" s="343">
        <f t="shared" si="42"/>
        <v>0</v>
      </c>
      <c r="FY29" s="343">
        <f t="shared" si="43"/>
        <v>0</v>
      </c>
      <c r="FZ29" s="343">
        <f t="shared" si="44"/>
        <v>0</v>
      </c>
      <c r="GA29" s="343">
        <f t="shared" si="45"/>
        <v>0</v>
      </c>
      <c r="GB29" s="343">
        <f t="shared" si="46"/>
        <v>0</v>
      </c>
      <c r="GC29" s="343">
        <f t="shared" si="46"/>
        <v>0</v>
      </c>
      <c r="GD29" s="343">
        <f t="shared" si="47"/>
        <v>0</v>
      </c>
      <c r="GE29" s="343">
        <f t="shared" si="48"/>
        <v>0</v>
      </c>
      <c r="GF29" s="343">
        <f t="shared" si="49"/>
        <v>0</v>
      </c>
      <c r="GG29" s="343">
        <f t="shared" si="50"/>
        <v>0</v>
      </c>
      <c r="GH29" s="343">
        <f t="shared" si="51"/>
        <v>0</v>
      </c>
      <c r="GI29" s="343">
        <f t="shared" si="52"/>
        <v>0</v>
      </c>
      <c r="GK29" s="375">
        <f t="shared" si="53"/>
        <v>0</v>
      </c>
      <c r="GL29" s="375"/>
    </row>
    <row r="30" spans="1:194" x14ac:dyDescent="0.25">
      <c r="A30" s="136" t="s">
        <v>88</v>
      </c>
      <c r="B30" s="584">
        <f>Da!E48</f>
        <v>0</v>
      </c>
      <c r="C30" s="37"/>
      <c r="D30" s="353"/>
      <c r="E30" s="352"/>
      <c r="F30" s="352"/>
      <c r="G30" s="352"/>
      <c r="H30" s="352"/>
      <c r="I30" s="352"/>
      <c r="J30" s="352"/>
      <c r="K30" s="352"/>
      <c r="L30" s="352"/>
      <c r="M30" s="352"/>
      <c r="N30" s="352"/>
      <c r="O30" s="352"/>
      <c r="P30" s="352"/>
      <c r="Q30" s="352"/>
      <c r="R30" s="491">
        <f t="shared" si="0"/>
        <v>0</v>
      </c>
      <c r="S30" s="353"/>
      <c r="T30" s="352"/>
      <c r="U30" s="352"/>
      <c r="V30" s="352"/>
      <c r="W30" s="352"/>
      <c r="X30" s="352"/>
      <c r="Y30" s="352"/>
      <c r="Z30" s="352"/>
      <c r="AA30" s="352"/>
      <c r="AB30" s="352"/>
      <c r="AC30" s="29">
        <f t="shared" si="27"/>
        <v>0</v>
      </c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8"/>
      <c r="AS30" s="491">
        <f t="shared" si="28"/>
        <v>0</v>
      </c>
      <c r="AT30" s="353"/>
      <c r="AU30" s="353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29">
        <f t="shared" si="29"/>
        <v>0</v>
      </c>
      <c r="BH30" s="353"/>
      <c r="BI30" s="352"/>
      <c r="BJ30" s="352"/>
      <c r="BK30" s="352"/>
      <c r="BL30" s="352"/>
      <c r="BM30" s="352"/>
      <c r="BN30" s="352"/>
      <c r="BO30" s="384">
        <f t="shared" si="30"/>
        <v>0</v>
      </c>
      <c r="BP30" s="361"/>
      <c r="BQ30" s="353"/>
      <c r="BR30" s="353"/>
      <c r="BS30" s="353"/>
      <c r="BT30" s="353"/>
      <c r="BU30" s="353"/>
      <c r="BV30" s="352"/>
      <c r="BW30" s="352"/>
      <c r="BX30" s="352"/>
      <c r="BY30" s="352"/>
      <c r="BZ30" s="352"/>
      <c r="CA30" s="352"/>
      <c r="CB30" s="352"/>
      <c r="CC30" s="440"/>
      <c r="CD30" s="491">
        <f t="shared" si="31"/>
        <v>0</v>
      </c>
      <c r="CE30" s="361"/>
      <c r="CF30" s="352"/>
      <c r="CG30" s="352"/>
      <c r="CH30" s="352"/>
      <c r="CI30" s="352"/>
      <c r="CJ30" s="352"/>
      <c r="CK30" s="352"/>
      <c r="CL30" s="440"/>
      <c r="CM30" s="490">
        <f t="shared" si="32"/>
        <v>0</v>
      </c>
      <c r="CN30" s="361"/>
      <c r="CO30" s="352"/>
      <c r="CP30" s="352"/>
      <c r="CQ30" s="352"/>
      <c r="CR30" s="352"/>
      <c r="CS30" s="352"/>
      <c r="CT30" s="352"/>
      <c r="CU30" s="352"/>
      <c r="CV30" s="352"/>
      <c r="CW30" s="352"/>
      <c r="CX30" s="352"/>
      <c r="CY30" s="352"/>
      <c r="CZ30" s="440"/>
      <c r="DA30" s="441">
        <f t="shared" si="33"/>
        <v>0</v>
      </c>
      <c r="DB30" s="361"/>
      <c r="DC30" s="352"/>
      <c r="DD30" s="352"/>
      <c r="DE30" s="352"/>
      <c r="DF30" s="440"/>
      <c r="DG30" s="492">
        <f t="shared" si="34"/>
        <v>0</v>
      </c>
      <c r="DH30" s="361"/>
      <c r="DI30" s="352"/>
      <c r="DJ30" s="352"/>
      <c r="DK30" s="352"/>
      <c r="DL30" s="352"/>
      <c r="DM30" s="352"/>
      <c r="DN30" s="440"/>
      <c r="DO30" s="33">
        <f t="shared" si="1"/>
        <v>0</v>
      </c>
      <c r="DP30" s="361"/>
      <c r="DQ30" s="352"/>
      <c r="DR30" s="352"/>
      <c r="DS30" s="352"/>
      <c r="DT30" s="352"/>
      <c r="DU30" s="352"/>
      <c r="DV30" s="352"/>
      <c r="DW30" s="440"/>
      <c r="DX30" s="33">
        <f t="shared" si="35"/>
        <v>0</v>
      </c>
      <c r="DY30" s="361"/>
      <c r="DZ30" s="352"/>
      <c r="EA30" s="352"/>
      <c r="EB30" s="352"/>
      <c r="EC30" s="352"/>
      <c r="ED30" s="352"/>
      <c r="EE30" s="352"/>
      <c r="EF30" s="352"/>
      <c r="EG30" s="352"/>
      <c r="EH30" s="440"/>
      <c r="EI30" s="441">
        <f t="shared" si="36"/>
        <v>0</v>
      </c>
      <c r="EJ30" s="361"/>
      <c r="EK30" s="352"/>
      <c r="EL30" s="352"/>
      <c r="EM30" s="352"/>
      <c r="EN30" s="352"/>
      <c r="EO30" s="352"/>
      <c r="EP30" s="352"/>
      <c r="EQ30" s="440"/>
      <c r="ER30" s="437">
        <f t="shared" si="2"/>
        <v>0</v>
      </c>
      <c r="ES30" s="375">
        <f t="shared" si="3"/>
        <v>0</v>
      </c>
      <c r="EV30" s="343">
        <f t="shared" si="4"/>
        <v>0</v>
      </c>
      <c r="EW30" s="343">
        <f t="shared" si="5"/>
        <v>0</v>
      </c>
      <c r="EX30" s="343">
        <f t="shared" si="6"/>
        <v>0</v>
      </c>
      <c r="EY30" s="343">
        <f t="shared" si="7"/>
        <v>0</v>
      </c>
      <c r="EZ30" s="343">
        <f t="shared" si="8"/>
        <v>0</v>
      </c>
      <c r="FA30" s="343">
        <f t="shared" si="9"/>
        <v>0</v>
      </c>
      <c r="FB30" s="343">
        <f t="shared" si="37"/>
        <v>0</v>
      </c>
      <c r="FC30" s="343">
        <f t="shared" si="10"/>
        <v>0</v>
      </c>
      <c r="FD30" s="343">
        <f t="shared" si="11"/>
        <v>0</v>
      </c>
      <c r="FE30" s="343">
        <f t="shared" si="12"/>
        <v>0</v>
      </c>
      <c r="FF30" s="343">
        <f t="shared" si="13"/>
        <v>0</v>
      </c>
      <c r="FG30" s="343">
        <f t="shared" si="38"/>
        <v>0</v>
      </c>
      <c r="FH30" s="343">
        <f t="shared" si="14"/>
        <v>0</v>
      </c>
      <c r="FI30" s="343">
        <f t="shared" si="15"/>
        <v>0</v>
      </c>
      <c r="FJ30" s="343">
        <f t="shared" si="39"/>
        <v>0</v>
      </c>
      <c r="FK30" s="343">
        <f t="shared" si="16"/>
        <v>0</v>
      </c>
      <c r="FL30" s="343">
        <f t="shared" si="17"/>
        <v>0</v>
      </c>
      <c r="FM30" s="343">
        <f t="shared" si="18"/>
        <v>0</v>
      </c>
      <c r="FN30" s="343">
        <f t="shared" si="19"/>
        <v>0</v>
      </c>
      <c r="FO30" s="343">
        <f t="shared" si="20"/>
        <v>0</v>
      </c>
      <c r="FP30" s="343">
        <f t="shared" si="21"/>
        <v>0</v>
      </c>
      <c r="FQ30" s="343">
        <f t="shared" si="22"/>
        <v>0</v>
      </c>
      <c r="FR30" s="343">
        <f t="shared" si="23"/>
        <v>0</v>
      </c>
      <c r="FS30" s="343">
        <f t="shared" si="24"/>
        <v>0</v>
      </c>
      <c r="FT30" s="343">
        <f t="shared" si="25"/>
        <v>0</v>
      </c>
      <c r="FU30" s="343">
        <f t="shared" si="26"/>
        <v>0</v>
      </c>
      <c r="FV30" s="343">
        <f t="shared" si="40"/>
        <v>0</v>
      </c>
      <c r="FW30" s="343">
        <f t="shared" si="41"/>
        <v>0</v>
      </c>
      <c r="FX30" s="343">
        <f t="shared" si="42"/>
        <v>0</v>
      </c>
      <c r="FY30" s="343">
        <f t="shared" si="43"/>
        <v>0</v>
      </c>
      <c r="FZ30" s="343">
        <f t="shared" si="44"/>
        <v>0</v>
      </c>
      <c r="GA30" s="343">
        <f t="shared" si="45"/>
        <v>0</v>
      </c>
      <c r="GB30" s="343">
        <f t="shared" si="46"/>
        <v>0</v>
      </c>
      <c r="GC30" s="343">
        <f t="shared" si="46"/>
        <v>0</v>
      </c>
      <c r="GD30" s="343">
        <f t="shared" si="47"/>
        <v>0</v>
      </c>
      <c r="GE30" s="343">
        <f t="shared" si="48"/>
        <v>0</v>
      </c>
      <c r="GF30" s="343">
        <f t="shared" si="49"/>
        <v>0</v>
      </c>
      <c r="GG30" s="343">
        <f t="shared" si="50"/>
        <v>0</v>
      </c>
      <c r="GH30" s="343">
        <f t="shared" si="51"/>
        <v>0</v>
      </c>
      <c r="GI30" s="343">
        <f t="shared" si="52"/>
        <v>0</v>
      </c>
      <c r="GK30" s="375">
        <f t="shared" si="53"/>
        <v>0</v>
      </c>
      <c r="GL30" s="375"/>
    </row>
    <row r="31" spans="1:194" x14ac:dyDescent="0.25">
      <c r="A31" s="136" t="s">
        <v>89</v>
      </c>
      <c r="B31" s="584">
        <f>Da!E49</f>
        <v>0</v>
      </c>
      <c r="C31" s="37"/>
      <c r="D31" s="353"/>
      <c r="E31" s="352"/>
      <c r="F31" s="352"/>
      <c r="G31" s="352"/>
      <c r="H31" s="352"/>
      <c r="I31" s="352"/>
      <c r="J31" s="352"/>
      <c r="K31" s="352"/>
      <c r="L31" s="352"/>
      <c r="M31" s="352"/>
      <c r="N31" s="352"/>
      <c r="O31" s="352"/>
      <c r="P31" s="352"/>
      <c r="Q31" s="352"/>
      <c r="R31" s="491">
        <f t="shared" si="0"/>
        <v>0</v>
      </c>
      <c r="S31" s="353"/>
      <c r="T31" s="352"/>
      <c r="U31" s="352"/>
      <c r="V31" s="352"/>
      <c r="W31" s="352"/>
      <c r="X31" s="352"/>
      <c r="Y31" s="352"/>
      <c r="Z31" s="352"/>
      <c r="AA31" s="352"/>
      <c r="AB31" s="352"/>
      <c r="AC31" s="29">
        <f t="shared" si="27"/>
        <v>0</v>
      </c>
      <c r="AD31" s="580"/>
      <c r="AE31" s="580"/>
      <c r="AF31" s="352"/>
      <c r="AG31" s="352"/>
      <c r="AH31" s="352"/>
      <c r="AI31" s="352"/>
      <c r="AJ31" s="352"/>
      <c r="AK31" s="352"/>
      <c r="AL31" s="352"/>
      <c r="AM31" s="352"/>
      <c r="AN31" s="352"/>
      <c r="AO31" s="358"/>
      <c r="AP31" s="358"/>
      <c r="AQ31" s="358"/>
      <c r="AR31" s="358"/>
      <c r="AS31" s="491">
        <f t="shared" si="28"/>
        <v>0</v>
      </c>
      <c r="AT31" s="361"/>
      <c r="AU31" s="353"/>
      <c r="AV31" s="352"/>
      <c r="AW31" s="352"/>
      <c r="AX31" s="352"/>
      <c r="AY31" s="352"/>
      <c r="AZ31" s="352"/>
      <c r="BA31" s="352"/>
      <c r="BB31" s="352"/>
      <c r="BC31" s="352"/>
      <c r="BD31" s="352"/>
      <c r="BE31" s="352"/>
      <c r="BF31" s="352"/>
      <c r="BG31" s="29">
        <f t="shared" si="29"/>
        <v>0</v>
      </c>
      <c r="BH31" s="353"/>
      <c r="BI31" s="352"/>
      <c r="BJ31" s="352"/>
      <c r="BK31" s="352"/>
      <c r="BL31" s="352"/>
      <c r="BM31" s="352"/>
      <c r="BN31" s="352"/>
      <c r="BO31" s="384">
        <f t="shared" si="30"/>
        <v>0</v>
      </c>
      <c r="BP31" s="361"/>
      <c r="BQ31" s="353"/>
      <c r="BR31" s="353"/>
      <c r="BS31" s="353"/>
      <c r="BT31" s="353"/>
      <c r="BU31" s="353"/>
      <c r="BV31" s="352"/>
      <c r="BW31" s="352"/>
      <c r="BX31" s="352"/>
      <c r="BY31" s="352"/>
      <c r="BZ31" s="352"/>
      <c r="CA31" s="352"/>
      <c r="CB31" s="352"/>
      <c r="CC31" s="440"/>
      <c r="CD31" s="491">
        <f t="shared" si="31"/>
        <v>0</v>
      </c>
      <c r="CE31" s="361"/>
      <c r="CF31" s="352"/>
      <c r="CG31" s="352"/>
      <c r="CH31" s="352"/>
      <c r="CI31" s="352"/>
      <c r="CJ31" s="352"/>
      <c r="CK31" s="352"/>
      <c r="CL31" s="440"/>
      <c r="CM31" s="490">
        <f t="shared" si="32"/>
        <v>0</v>
      </c>
      <c r="CN31" s="361"/>
      <c r="CO31" s="352"/>
      <c r="CP31" s="352"/>
      <c r="CQ31" s="352"/>
      <c r="CR31" s="352"/>
      <c r="CS31" s="352"/>
      <c r="CT31" s="352"/>
      <c r="CU31" s="352"/>
      <c r="CV31" s="352"/>
      <c r="CW31" s="352"/>
      <c r="CX31" s="352"/>
      <c r="CY31" s="352"/>
      <c r="CZ31" s="440"/>
      <c r="DA31" s="441">
        <f t="shared" si="33"/>
        <v>0</v>
      </c>
      <c r="DB31" s="361"/>
      <c r="DC31" s="352"/>
      <c r="DD31" s="352"/>
      <c r="DE31" s="352"/>
      <c r="DF31" s="440"/>
      <c r="DG31" s="492">
        <f t="shared" si="34"/>
        <v>0</v>
      </c>
      <c r="DH31" s="361"/>
      <c r="DI31" s="352"/>
      <c r="DJ31" s="352"/>
      <c r="DK31" s="352"/>
      <c r="DL31" s="352"/>
      <c r="DM31" s="352"/>
      <c r="DN31" s="440"/>
      <c r="DO31" s="33">
        <f t="shared" si="1"/>
        <v>0</v>
      </c>
      <c r="DP31" s="361"/>
      <c r="DQ31" s="352"/>
      <c r="DR31" s="352"/>
      <c r="DS31" s="352"/>
      <c r="DT31" s="352"/>
      <c r="DU31" s="352"/>
      <c r="DV31" s="352"/>
      <c r="DW31" s="440"/>
      <c r="DX31" s="33">
        <f t="shared" si="35"/>
        <v>0</v>
      </c>
      <c r="DY31" s="361"/>
      <c r="DZ31" s="352"/>
      <c r="EA31" s="352"/>
      <c r="EB31" s="352"/>
      <c r="EC31" s="352"/>
      <c r="ED31" s="352"/>
      <c r="EE31" s="352"/>
      <c r="EF31" s="352"/>
      <c r="EG31" s="352"/>
      <c r="EH31" s="440"/>
      <c r="EI31" s="441">
        <f t="shared" si="36"/>
        <v>0</v>
      </c>
      <c r="EJ31" s="361"/>
      <c r="EK31" s="352"/>
      <c r="EL31" s="352"/>
      <c r="EM31" s="352"/>
      <c r="EN31" s="352"/>
      <c r="EO31" s="352"/>
      <c r="EP31" s="352"/>
      <c r="EQ31" s="440"/>
      <c r="ER31" s="437">
        <f t="shared" si="2"/>
        <v>0</v>
      </c>
      <c r="ES31" s="375">
        <f t="shared" si="3"/>
        <v>0</v>
      </c>
      <c r="EV31" s="343">
        <f t="shared" si="4"/>
        <v>0</v>
      </c>
      <c r="EW31" s="343">
        <f t="shared" si="5"/>
        <v>0</v>
      </c>
      <c r="EX31" s="343">
        <f t="shared" si="6"/>
        <v>0</v>
      </c>
      <c r="EY31" s="343">
        <f t="shared" si="7"/>
        <v>0</v>
      </c>
      <c r="EZ31" s="343">
        <f t="shared" si="8"/>
        <v>0</v>
      </c>
      <c r="FA31" s="343">
        <f t="shared" si="9"/>
        <v>0</v>
      </c>
      <c r="FB31" s="343">
        <f t="shared" si="37"/>
        <v>0</v>
      </c>
      <c r="FC31" s="343">
        <f t="shared" si="10"/>
        <v>0</v>
      </c>
      <c r="FD31" s="343">
        <f t="shared" si="11"/>
        <v>0</v>
      </c>
      <c r="FE31" s="343">
        <f t="shared" si="12"/>
        <v>0</v>
      </c>
      <c r="FF31" s="343">
        <f t="shared" si="13"/>
        <v>0</v>
      </c>
      <c r="FG31" s="343">
        <f t="shared" si="38"/>
        <v>0</v>
      </c>
      <c r="FH31" s="343">
        <f t="shared" si="14"/>
        <v>0</v>
      </c>
      <c r="FI31" s="343">
        <f t="shared" si="15"/>
        <v>0</v>
      </c>
      <c r="FJ31" s="343">
        <f t="shared" si="39"/>
        <v>0</v>
      </c>
      <c r="FK31" s="343">
        <f t="shared" si="16"/>
        <v>0</v>
      </c>
      <c r="FL31" s="343">
        <f t="shared" si="17"/>
        <v>0</v>
      </c>
      <c r="FM31" s="343">
        <f t="shared" si="18"/>
        <v>0</v>
      </c>
      <c r="FN31" s="343">
        <f t="shared" si="19"/>
        <v>0</v>
      </c>
      <c r="FO31" s="343">
        <f t="shared" si="20"/>
        <v>0</v>
      </c>
      <c r="FP31" s="343">
        <f t="shared" si="21"/>
        <v>0</v>
      </c>
      <c r="FQ31" s="343">
        <f t="shared" si="22"/>
        <v>0</v>
      </c>
      <c r="FR31" s="343">
        <f t="shared" si="23"/>
        <v>0</v>
      </c>
      <c r="FS31" s="343">
        <f t="shared" si="24"/>
        <v>0</v>
      </c>
      <c r="FT31" s="343">
        <f t="shared" si="25"/>
        <v>0</v>
      </c>
      <c r="FU31" s="343">
        <f t="shared" si="26"/>
        <v>0</v>
      </c>
      <c r="FV31" s="343">
        <f t="shared" si="40"/>
        <v>0</v>
      </c>
      <c r="FW31" s="343">
        <f t="shared" si="41"/>
        <v>0</v>
      </c>
      <c r="FX31" s="343">
        <f t="shared" si="42"/>
        <v>0</v>
      </c>
      <c r="FY31" s="343">
        <f t="shared" si="43"/>
        <v>0</v>
      </c>
      <c r="FZ31" s="343">
        <f t="shared" si="44"/>
        <v>0</v>
      </c>
      <c r="GA31" s="343">
        <f t="shared" si="45"/>
        <v>0</v>
      </c>
      <c r="GB31" s="343">
        <f t="shared" si="46"/>
        <v>0</v>
      </c>
      <c r="GC31" s="343">
        <f t="shared" si="46"/>
        <v>0</v>
      </c>
      <c r="GD31" s="343">
        <f t="shared" si="47"/>
        <v>0</v>
      </c>
      <c r="GE31" s="343">
        <f t="shared" si="48"/>
        <v>0</v>
      </c>
      <c r="GF31" s="343">
        <f t="shared" si="49"/>
        <v>0</v>
      </c>
      <c r="GG31" s="343">
        <f t="shared" si="50"/>
        <v>0</v>
      </c>
      <c r="GH31" s="343">
        <f t="shared" si="51"/>
        <v>0</v>
      </c>
      <c r="GI31" s="343">
        <f t="shared" si="52"/>
        <v>0</v>
      </c>
      <c r="GK31" s="375">
        <f t="shared" si="53"/>
        <v>0</v>
      </c>
      <c r="GL31" s="375"/>
    </row>
    <row r="32" spans="1:194" x14ac:dyDescent="0.25">
      <c r="A32" s="136" t="s">
        <v>90</v>
      </c>
      <c r="B32" s="584">
        <f>Da!E50</f>
        <v>0</v>
      </c>
      <c r="C32" s="37"/>
      <c r="D32" s="579"/>
      <c r="E32" s="580"/>
      <c r="F32" s="580"/>
      <c r="G32" s="580"/>
      <c r="H32" s="580"/>
      <c r="I32" s="580"/>
      <c r="J32" s="580"/>
      <c r="K32" s="580"/>
      <c r="L32" s="580"/>
      <c r="M32" s="580"/>
      <c r="N32" s="580"/>
      <c r="O32" s="580"/>
      <c r="P32" s="580"/>
      <c r="Q32" s="580"/>
      <c r="R32" s="491">
        <f t="shared" si="0"/>
        <v>0</v>
      </c>
      <c r="S32" s="355"/>
      <c r="T32" s="354"/>
      <c r="U32" s="354"/>
      <c r="V32" s="354"/>
      <c r="W32" s="354"/>
      <c r="X32" s="354"/>
      <c r="Y32" s="354"/>
      <c r="Z32" s="354"/>
      <c r="AA32" s="354"/>
      <c r="AB32" s="354"/>
      <c r="AC32" s="29">
        <f t="shared" si="27"/>
        <v>0</v>
      </c>
      <c r="AD32" s="580"/>
      <c r="AE32" s="580"/>
      <c r="AF32" s="352"/>
      <c r="AG32" s="352"/>
      <c r="AH32" s="352"/>
      <c r="AI32" s="352"/>
      <c r="AJ32" s="352"/>
      <c r="AK32" s="352"/>
      <c r="AL32" s="352"/>
      <c r="AM32" s="352"/>
      <c r="AN32" s="352"/>
      <c r="AO32" s="358"/>
      <c r="AP32" s="358"/>
      <c r="AQ32" s="358"/>
      <c r="AR32" s="358"/>
      <c r="AS32" s="491">
        <f t="shared" si="28"/>
        <v>0</v>
      </c>
      <c r="AT32" s="355"/>
      <c r="AU32" s="355"/>
      <c r="AV32" s="354"/>
      <c r="AW32" s="354"/>
      <c r="AX32" s="354"/>
      <c r="AY32" s="354"/>
      <c r="AZ32" s="354"/>
      <c r="BA32" s="354"/>
      <c r="BB32" s="354"/>
      <c r="BC32" s="354"/>
      <c r="BD32" s="354"/>
      <c r="BE32" s="354"/>
      <c r="BF32" s="354"/>
      <c r="BG32" s="29">
        <f t="shared" si="29"/>
        <v>0</v>
      </c>
      <c r="BH32" s="353"/>
      <c r="BI32" s="352"/>
      <c r="BJ32" s="352"/>
      <c r="BK32" s="352"/>
      <c r="BL32" s="352"/>
      <c r="BM32" s="352"/>
      <c r="BN32" s="352"/>
      <c r="BO32" s="384">
        <f t="shared" si="30"/>
        <v>0</v>
      </c>
      <c r="BP32" s="581"/>
      <c r="BQ32" s="579"/>
      <c r="BR32" s="579"/>
      <c r="BS32" s="579"/>
      <c r="BT32" s="579"/>
      <c r="BU32" s="579"/>
      <c r="BV32" s="580"/>
      <c r="BW32" s="580"/>
      <c r="BX32" s="580"/>
      <c r="BY32" s="580"/>
      <c r="BZ32" s="580"/>
      <c r="CA32" s="580"/>
      <c r="CB32" s="580"/>
      <c r="CC32" s="582"/>
      <c r="CD32" s="491">
        <f t="shared" si="31"/>
        <v>0</v>
      </c>
      <c r="CE32" s="581"/>
      <c r="CF32" s="580"/>
      <c r="CG32" s="580"/>
      <c r="CH32" s="580"/>
      <c r="CI32" s="580"/>
      <c r="CJ32" s="580"/>
      <c r="CK32" s="580"/>
      <c r="CL32" s="582"/>
      <c r="CM32" s="490">
        <f t="shared" si="32"/>
        <v>0</v>
      </c>
      <c r="CN32" s="361"/>
      <c r="CO32" s="352"/>
      <c r="CP32" s="352"/>
      <c r="CQ32" s="352"/>
      <c r="CR32" s="352"/>
      <c r="CS32" s="352"/>
      <c r="CT32" s="352"/>
      <c r="CU32" s="352"/>
      <c r="CV32" s="352"/>
      <c r="CW32" s="352"/>
      <c r="CX32" s="352"/>
      <c r="CY32" s="352"/>
      <c r="CZ32" s="440"/>
      <c r="DA32" s="441">
        <f t="shared" si="33"/>
        <v>0</v>
      </c>
      <c r="DB32" s="361"/>
      <c r="DC32" s="352"/>
      <c r="DD32" s="352"/>
      <c r="DE32" s="352"/>
      <c r="DF32" s="440"/>
      <c r="DG32" s="492">
        <f t="shared" si="34"/>
        <v>0</v>
      </c>
      <c r="DH32" s="361"/>
      <c r="DI32" s="352"/>
      <c r="DJ32" s="352"/>
      <c r="DK32" s="352"/>
      <c r="DL32" s="352"/>
      <c r="DM32" s="352"/>
      <c r="DN32" s="440"/>
      <c r="DO32" s="33">
        <f t="shared" si="1"/>
        <v>0</v>
      </c>
      <c r="DP32" s="361"/>
      <c r="DQ32" s="352"/>
      <c r="DR32" s="352"/>
      <c r="DS32" s="352"/>
      <c r="DT32" s="352"/>
      <c r="DU32" s="352"/>
      <c r="DV32" s="352"/>
      <c r="DW32" s="440"/>
      <c r="DX32" s="33">
        <f t="shared" si="35"/>
        <v>0</v>
      </c>
      <c r="DY32" s="361"/>
      <c r="DZ32" s="352"/>
      <c r="EA32" s="352"/>
      <c r="EB32" s="352"/>
      <c r="EC32" s="352"/>
      <c r="ED32" s="352"/>
      <c r="EE32" s="352"/>
      <c r="EF32" s="352"/>
      <c r="EG32" s="352"/>
      <c r="EH32" s="440"/>
      <c r="EI32" s="441">
        <f t="shared" si="36"/>
        <v>0</v>
      </c>
      <c r="EJ32" s="361"/>
      <c r="EK32" s="352"/>
      <c r="EL32" s="352"/>
      <c r="EM32" s="352"/>
      <c r="EN32" s="352"/>
      <c r="EO32" s="352"/>
      <c r="EP32" s="352"/>
      <c r="EQ32" s="440"/>
      <c r="ER32" s="437">
        <f t="shared" si="2"/>
        <v>0</v>
      </c>
      <c r="ES32" s="375">
        <f t="shared" si="3"/>
        <v>0</v>
      </c>
      <c r="EV32" s="343">
        <f t="shared" si="4"/>
        <v>0</v>
      </c>
      <c r="EW32" s="343">
        <f t="shared" si="5"/>
        <v>0</v>
      </c>
      <c r="EX32" s="343">
        <f t="shared" si="6"/>
        <v>0</v>
      </c>
      <c r="EY32" s="343">
        <f t="shared" si="7"/>
        <v>0</v>
      </c>
      <c r="EZ32" s="343">
        <f t="shared" si="8"/>
        <v>0</v>
      </c>
      <c r="FA32" s="343">
        <f t="shared" si="9"/>
        <v>0</v>
      </c>
      <c r="FB32" s="343">
        <f t="shared" si="37"/>
        <v>0</v>
      </c>
      <c r="FC32" s="343">
        <f t="shared" si="10"/>
        <v>0</v>
      </c>
      <c r="FD32" s="343">
        <f t="shared" si="11"/>
        <v>0</v>
      </c>
      <c r="FE32" s="343">
        <f t="shared" si="12"/>
        <v>0</v>
      </c>
      <c r="FF32" s="343">
        <f t="shared" si="13"/>
        <v>0</v>
      </c>
      <c r="FG32" s="343">
        <f t="shared" si="38"/>
        <v>0</v>
      </c>
      <c r="FH32" s="343">
        <f t="shared" si="14"/>
        <v>0</v>
      </c>
      <c r="FI32" s="343">
        <f t="shared" si="15"/>
        <v>0</v>
      </c>
      <c r="FJ32" s="343">
        <f t="shared" si="39"/>
        <v>0</v>
      </c>
      <c r="FK32" s="343">
        <f t="shared" si="16"/>
        <v>0</v>
      </c>
      <c r="FL32" s="343">
        <f t="shared" si="17"/>
        <v>0</v>
      </c>
      <c r="FM32" s="343">
        <f t="shared" si="18"/>
        <v>0</v>
      </c>
      <c r="FN32" s="343">
        <f t="shared" si="19"/>
        <v>0</v>
      </c>
      <c r="FO32" s="343">
        <f t="shared" si="20"/>
        <v>0</v>
      </c>
      <c r="FP32" s="343">
        <f t="shared" si="21"/>
        <v>0</v>
      </c>
      <c r="FQ32" s="343">
        <f t="shared" si="22"/>
        <v>0</v>
      </c>
      <c r="FR32" s="343">
        <f t="shared" si="23"/>
        <v>0</v>
      </c>
      <c r="FS32" s="343">
        <f t="shared" si="24"/>
        <v>0</v>
      </c>
      <c r="FT32" s="343">
        <f t="shared" si="25"/>
        <v>0</v>
      </c>
      <c r="FU32" s="343">
        <f t="shared" si="26"/>
        <v>0</v>
      </c>
      <c r="FV32" s="343">
        <f t="shared" si="40"/>
        <v>0</v>
      </c>
      <c r="FW32" s="343">
        <f t="shared" si="41"/>
        <v>0</v>
      </c>
      <c r="FX32" s="343">
        <f t="shared" si="42"/>
        <v>0</v>
      </c>
      <c r="FY32" s="343">
        <f t="shared" si="43"/>
        <v>0</v>
      </c>
      <c r="FZ32" s="343">
        <f t="shared" si="44"/>
        <v>0</v>
      </c>
      <c r="GA32" s="343">
        <f t="shared" si="45"/>
        <v>0</v>
      </c>
      <c r="GB32" s="343">
        <f t="shared" si="46"/>
        <v>0</v>
      </c>
      <c r="GC32" s="343">
        <f t="shared" si="46"/>
        <v>0</v>
      </c>
      <c r="GD32" s="343">
        <f t="shared" si="47"/>
        <v>0</v>
      </c>
      <c r="GE32" s="343">
        <f t="shared" si="48"/>
        <v>0</v>
      </c>
      <c r="GF32" s="343">
        <f t="shared" si="49"/>
        <v>0</v>
      </c>
      <c r="GG32" s="343">
        <f t="shared" si="50"/>
        <v>0</v>
      </c>
      <c r="GH32" s="343">
        <f t="shared" si="51"/>
        <v>0</v>
      </c>
      <c r="GI32" s="343">
        <f t="shared" si="52"/>
        <v>0</v>
      </c>
      <c r="GK32" s="375">
        <f t="shared" si="53"/>
        <v>0</v>
      </c>
      <c r="GL32" s="375"/>
    </row>
    <row r="33" spans="1:245" x14ac:dyDescent="0.25">
      <c r="A33" s="136" t="s">
        <v>91</v>
      </c>
      <c r="B33" s="584">
        <f>Da!E51</f>
        <v>0</v>
      </c>
      <c r="C33" s="37"/>
      <c r="D33" s="579"/>
      <c r="E33" s="580"/>
      <c r="F33" s="580"/>
      <c r="G33" s="580"/>
      <c r="H33" s="580"/>
      <c r="I33" s="580"/>
      <c r="J33" s="580"/>
      <c r="K33" s="580"/>
      <c r="L33" s="580"/>
      <c r="M33" s="580"/>
      <c r="N33" s="580"/>
      <c r="O33" s="580"/>
      <c r="P33" s="580"/>
      <c r="Q33" s="580"/>
      <c r="R33" s="491">
        <f t="shared" si="0"/>
        <v>0</v>
      </c>
      <c r="S33" s="353"/>
      <c r="T33" s="352"/>
      <c r="U33" s="352"/>
      <c r="V33" s="352"/>
      <c r="W33" s="352"/>
      <c r="X33" s="352"/>
      <c r="Y33" s="352"/>
      <c r="Z33" s="352"/>
      <c r="AA33" s="352"/>
      <c r="AB33" s="352"/>
      <c r="AC33" s="29">
        <f t="shared" si="27"/>
        <v>0</v>
      </c>
      <c r="AD33" s="352"/>
      <c r="AE33" s="352"/>
      <c r="AF33" s="352"/>
      <c r="AG33" s="352"/>
      <c r="AH33" s="352"/>
      <c r="AI33" s="352"/>
      <c r="AJ33" s="352"/>
      <c r="AK33" s="352"/>
      <c r="AL33" s="352"/>
      <c r="AM33" s="352"/>
      <c r="AN33" s="352"/>
      <c r="AO33" s="358"/>
      <c r="AP33" s="358"/>
      <c r="AQ33" s="358"/>
      <c r="AR33" s="358"/>
      <c r="AS33" s="491">
        <f t="shared" si="28"/>
        <v>0</v>
      </c>
      <c r="AT33" s="353"/>
      <c r="AU33" s="353"/>
      <c r="AV33" s="352"/>
      <c r="AW33" s="352"/>
      <c r="AX33" s="352"/>
      <c r="AY33" s="352"/>
      <c r="AZ33" s="352"/>
      <c r="BA33" s="352"/>
      <c r="BB33" s="352"/>
      <c r="BC33" s="352"/>
      <c r="BD33" s="352"/>
      <c r="BE33" s="352"/>
      <c r="BF33" s="352"/>
      <c r="BG33" s="29">
        <f t="shared" si="29"/>
        <v>0</v>
      </c>
      <c r="BH33" s="353"/>
      <c r="BI33" s="352"/>
      <c r="BJ33" s="352"/>
      <c r="BK33" s="352"/>
      <c r="BL33" s="352"/>
      <c r="BM33" s="352"/>
      <c r="BN33" s="352"/>
      <c r="BO33" s="384">
        <f t="shared" si="30"/>
        <v>0</v>
      </c>
      <c r="BP33" s="361"/>
      <c r="BQ33" s="353"/>
      <c r="BR33" s="353"/>
      <c r="BS33" s="353"/>
      <c r="BT33" s="353"/>
      <c r="BU33" s="353"/>
      <c r="BV33" s="352"/>
      <c r="BW33" s="352"/>
      <c r="BX33" s="352"/>
      <c r="BY33" s="352"/>
      <c r="BZ33" s="352"/>
      <c r="CA33" s="352"/>
      <c r="CB33" s="352"/>
      <c r="CC33" s="440"/>
      <c r="CD33" s="491">
        <f t="shared" si="31"/>
        <v>0</v>
      </c>
      <c r="CE33" s="581"/>
      <c r="CF33" s="580"/>
      <c r="CG33" s="580"/>
      <c r="CH33" s="580"/>
      <c r="CI33" s="580"/>
      <c r="CJ33" s="580"/>
      <c r="CK33" s="580"/>
      <c r="CL33" s="582"/>
      <c r="CM33" s="490">
        <f t="shared" si="32"/>
        <v>0</v>
      </c>
      <c r="CN33" s="361"/>
      <c r="CO33" s="352"/>
      <c r="CP33" s="352"/>
      <c r="CQ33" s="352"/>
      <c r="CR33" s="352"/>
      <c r="CS33" s="352"/>
      <c r="CT33" s="352"/>
      <c r="CU33" s="352"/>
      <c r="CV33" s="352"/>
      <c r="CW33" s="352"/>
      <c r="CX33" s="352"/>
      <c r="CY33" s="352"/>
      <c r="CZ33" s="440"/>
      <c r="DA33" s="441">
        <f t="shared" si="33"/>
        <v>0</v>
      </c>
      <c r="DB33" s="361"/>
      <c r="DC33" s="352"/>
      <c r="DD33" s="352"/>
      <c r="DE33" s="352"/>
      <c r="DF33" s="440"/>
      <c r="DG33" s="492">
        <f t="shared" si="34"/>
        <v>0</v>
      </c>
      <c r="DH33" s="581"/>
      <c r="DI33" s="580"/>
      <c r="DJ33" s="580"/>
      <c r="DK33" s="580"/>
      <c r="DL33" s="580"/>
      <c r="DM33" s="580"/>
      <c r="DN33" s="582"/>
      <c r="DO33" s="33">
        <f t="shared" si="1"/>
        <v>0</v>
      </c>
      <c r="DP33" s="361"/>
      <c r="DQ33" s="352"/>
      <c r="DR33" s="352"/>
      <c r="DS33" s="352"/>
      <c r="DT33" s="352"/>
      <c r="DU33" s="352"/>
      <c r="DV33" s="352"/>
      <c r="DW33" s="440"/>
      <c r="DX33" s="33">
        <f t="shared" si="35"/>
        <v>0</v>
      </c>
      <c r="DY33" s="361"/>
      <c r="DZ33" s="352"/>
      <c r="EA33" s="352"/>
      <c r="EB33" s="352"/>
      <c r="EC33" s="352"/>
      <c r="ED33" s="352"/>
      <c r="EE33" s="352"/>
      <c r="EF33" s="352"/>
      <c r="EG33" s="352"/>
      <c r="EH33" s="440"/>
      <c r="EI33" s="441">
        <f t="shared" si="36"/>
        <v>0</v>
      </c>
      <c r="EJ33" s="361"/>
      <c r="EK33" s="352"/>
      <c r="EL33" s="352"/>
      <c r="EM33" s="352"/>
      <c r="EN33" s="352"/>
      <c r="EO33" s="352"/>
      <c r="EP33" s="352"/>
      <c r="EQ33" s="440"/>
      <c r="ER33" s="437">
        <f t="shared" si="2"/>
        <v>0</v>
      </c>
      <c r="ES33" s="375">
        <f t="shared" si="3"/>
        <v>0</v>
      </c>
      <c r="EV33" s="343">
        <f t="shared" si="4"/>
        <v>0</v>
      </c>
      <c r="EW33" s="343">
        <f t="shared" si="5"/>
        <v>0</v>
      </c>
      <c r="EX33" s="343">
        <f t="shared" si="6"/>
        <v>0</v>
      </c>
      <c r="EY33" s="343">
        <f t="shared" si="7"/>
        <v>0</v>
      </c>
      <c r="EZ33" s="343">
        <f t="shared" si="8"/>
        <v>0</v>
      </c>
      <c r="FA33" s="343">
        <f t="shared" si="9"/>
        <v>0</v>
      </c>
      <c r="FB33" s="343">
        <f t="shared" si="37"/>
        <v>0</v>
      </c>
      <c r="FC33" s="343">
        <f t="shared" si="10"/>
        <v>0</v>
      </c>
      <c r="FD33" s="343">
        <f t="shared" si="11"/>
        <v>0</v>
      </c>
      <c r="FE33" s="343">
        <f t="shared" si="12"/>
        <v>0</v>
      </c>
      <c r="FF33" s="343">
        <f t="shared" si="13"/>
        <v>0</v>
      </c>
      <c r="FG33" s="343">
        <f t="shared" si="38"/>
        <v>0</v>
      </c>
      <c r="FH33" s="343">
        <f t="shared" si="14"/>
        <v>0</v>
      </c>
      <c r="FI33" s="343">
        <f t="shared" si="15"/>
        <v>0</v>
      </c>
      <c r="FJ33" s="343">
        <f t="shared" si="39"/>
        <v>0</v>
      </c>
      <c r="FK33" s="343">
        <f t="shared" si="16"/>
        <v>0</v>
      </c>
      <c r="FL33" s="343">
        <f t="shared" si="17"/>
        <v>0</v>
      </c>
      <c r="FM33" s="343">
        <f t="shared" si="18"/>
        <v>0</v>
      </c>
      <c r="FN33" s="343">
        <f t="shared" si="19"/>
        <v>0</v>
      </c>
      <c r="FO33" s="343">
        <f t="shared" si="20"/>
        <v>0</v>
      </c>
      <c r="FP33" s="343">
        <f t="shared" si="21"/>
        <v>0</v>
      </c>
      <c r="FQ33" s="343">
        <f t="shared" si="22"/>
        <v>0</v>
      </c>
      <c r="FR33" s="343">
        <f t="shared" si="23"/>
        <v>0</v>
      </c>
      <c r="FS33" s="343">
        <f t="shared" si="24"/>
        <v>0</v>
      </c>
      <c r="FT33" s="343">
        <f t="shared" si="25"/>
        <v>0</v>
      </c>
      <c r="FU33" s="343">
        <f t="shared" si="26"/>
        <v>0</v>
      </c>
      <c r="FV33" s="343">
        <f t="shared" si="40"/>
        <v>0</v>
      </c>
      <c r="FW33" s="343">
        <f t="shared" si="41"/>
        <v>0</v>
      </c>
      <c r="FX33" s="343">
        <f t="shared" si="42"/>
        <v>0</v>
      </c>
      <c r="FY33" s="343">
        <f t="shared" si="43"/>
        <v>0</v>
      </c>
      <c r="FZ33" s="343">
        <f t="shared" si="44"/>
        <v>0</v>
      </c>
      <c r="GA33" s="343">
        <f t="shared" si="45"/>
        <v>0</v>
      </c>
      <c r="GB33" s="343">
        <f t="shared" si="46"/>
        <v>0</v>
      </c>
      <c r="GC33" s="343">
        <f t="shared" si="46"/>
        <v>0</v>
      </c>
      <c r="GD33" s="343">
        <f t="shared" si="47"/>
        <v>0</v>
      </c>
      <c r="GE33" s="343">
        <f t="shared" si="48"/>
        <v>0</v>
      </c>
      <c r="GF33" s="343">
        <f t="shared" si="49"/>
        <v>0</v>
      </c>
      <c r="GG33" s="343">
        <f t="shared" si="50"/>
        <v>0</v>
      </c>
      <c r="GH33" s="343">
        <f t="shared" si="51"/>
        <v>0</v>
      </c>
      <c r="GI33" s="343">
        <f t="shared" si="52"/>
        <v>0</v>
      </c>
      <c r="GK33" s="375">
        <f t="shared" si="53"/>
        <v>0</v>
      </c>
      <c r="GL33" s="375"/>
    </row>
    <row r="34" spans="1:245" x14ac:dyDescent="0.25">
      <c r="A34" s="136" t="s">
        <v>92</v>
      </c>
      <c r="B34" s="584">
        <f>Da!E52</f>
        <v>0</v>
      </c>
      <c r="C34" s="37"/>
      <c r="D34" s="579"/>
      <c r="E34" s="580"/>
      <c r="F34" s="580"/>
      <c r="G34" s="580"/>
      <c r="H34" s="580"/>
      <c r="I34" s="580"/>
      <c r="J34" s="580"/>
      <c r="K34" s="580"/>
      <c r="L34" s="580"/>
      <c r="M34" s="580"/>
      <c r="N34" s="580"/>
      <c r="O34" s="580"/>
      <c r="P34" s="580"/>
      <c r="Q34" s="580"/>
      <c r="R34" s="491">
        <f t="shared" si="0"/>
        <v>0</v>
      </c>
      <c r="S34" s="353"/>
      <c r="T34" s="352"/>
      <c r="U34" s="352"/>
      <c r="V34" s="352"/>
      <c r="W34" s="352"/>
      <c r="X34" s="352"/>
      <c r="Y34" s="352"/>
      <c r="Z34" s="352"/>
      <c r="AA34" s="352"/>
      <c r="AB34" s="580"/>
      <c r="AC34" s="29">
        <f t="shared" si="27"/>
        <v>0</v>
      </c>
      <c r="AD34" s="352"/>
      <c r="AE34" s="352"/>
      <c r="AF34" s="352"/>
      <c r="AG34" s="352"/>
      <c r="AH34" s="352"/>
      <c r="AI34" s="352"/>
      <c r="AJ34" s="352"/>
      <c r="AK34" s="352"/>
      <c r="AL34" s="352"/>
      <c r="AM34" s="352"/>
      <c r="AN34" s="352"/>
      <c r="AO34" s="358"/>
      <c r="AP34" s="358"/>
      <c r="AQ34" s="358"/>
      <c r="AR34" s="358"/>
      <c r="AS34" s="491">
        <f t="shared" si="28"/>
        <v>0</v>
      </c>
      <c r="AT34" s="353"/>
      <c r="AU34" s="353"/>
      <c r="AV34" s="352"/>
      <c r="AW34" s="352"/>
      <c r="AX34" s="352"/>
      <c r="AY34" s="352"/>
      <c r="AZ34" s="352"/>
      <c r="BA34" s="352"/>
      <c r="BB34" s="352"/>
      <c r="BC34" s="352"/>
      <c r="BD34" s="352"/>
      <c r="BE34" s="352"/>
      <c r="BF34" s="352"/>
      <c r="BG34" s="29">
        <f t="shared" si="29"/>
        <v>0</v>
      </c>
      <c r="BH34" s="353"/>
      <c r="BI34" s="352"/>
      <c r="BJ34" s="352"/>
      <c r="BK34" s="352"/>
      <c r="BL34" s="352"/>
      <c r="BM34" s="352"/>
      <c r="BN34" s="352"/>
      <c r="BO34" s="384">
        <f t="shared" si="30"/>
        <v>0</v>
      </c>
      <c r="BP34" s="361"/>
      <c r="BQ34" s="353"/>
      <c r="BR34" s="353"/>
      <c r="BS34" s="353"/>
      <c r="BT34" s="353"/>
      <c r="BU34" s="353"/>
      <c r="BV34" s="352"/>
      <c r="BW34" s="352"/>
      <c r="BX34" s="352"/>
      <c r="BY34" s="352"/>
      <c r="BZ34" s="352"/>
      <c r="CA34" s="352"/>
      <c r="CB34" s="352"/>
      <c r="CC34" s="440"/>
      <c r="CD34" s="491">
        <f t="shared" si="31"/>
        <v>0</v>
      </c>
      <c r="CE34" s="581"/>
      <c r="CF34" s="580"/>
      <c r="CG34" s="580"/>
      <c r="CH34" s="580"/>
      <c r="CI34" s="580"/>
      <c r="CJ34" s="580"/>
      <c r="CK34" s="580"/>
      <c r="CL34" s="582"/>
      <c r="CM34" s="490">
        <f t="shared" si="32"/>
        <v>0</v>
      </c>
      <c r="CN34" s="361"/>
      <c r="CO34" s="352"/>
      <c r="CP34" s="352"/>
      <c r="CQ34" s="352"/>
      <c r="CR34" s="352"/>
      <c r="CS34" s="352"/>
      <c r="CT34" s="352"/>
      <c r="CU34" s="352"/>
      <c r="CV34" s="352"/>
      <c r="CW34" s="352"/>
      <c r="CX34" s="352"/>
      <c r="CY34" s="352"/>
      <c r="CZ34" s="440"/>
      <c r="DA34" s="441">
        <f t="shared" si="33"/>
        <v>0</v>
      </c>
      <c r="DB34" s="361"/>
      <c r="DC34" s="352"/>
      <c r="DD34" s="352"/>
      <c r="DE34" s="352"/>
      <c r="DF34" s="582"/>
      <c r="DG34" s="492">
        <f t="shared" si="34"/>
        <v>0</v>
      </c>
      <c r="DH34" s="581"/>
      <c r="DI34" s="580"/>
      <c r="DJ34" s="580"/>
      <c r="DK34" s="580"/>
      <c r="DL34" s="580"/>
      <c r="DM34" s="580"/>
      <c r="DN34" s="582"/>
      <c r="DO34" s="33">
        <f t="shared" si="1"/>
        <v>0</v>
      </c>
      <c r="DP34" s="361"/>
      <c r="DQ34" s="352"/>
      <c r="DR34" s="352"/>
      <c r="DS34" s="352"/>
      <c r="DT34" s="352"/>
      <c r="DU34" s="352"/>
      <c r="DV34" s="352"/>
      <c r="DW34" s="440"/>
      <c r="DX34" s="33">
        <f t="shared" si="35"/>
        <v>0</v>
      </c>
      <c r="DY34" s="361"/>
      <c r="DZ34" s="352"/>
      <c r="EA34" s="352"/>
      <c r="EB34" s="352"/>
      <c r="EC34" s="352"/>
      <c r="ED34" s="352"/>
      <c r="EE34" s="352"/>
      <c r="EF34" s="352"/>
      <c r="EG34" s="352"/>
      <c r="EH34" s="582"/>
      <c r="EI34" s="441">
        <f t="shared" si="36"/>
        <v>0</v>
      </c>
      <c r="EJ34" s="361"/>
      <c r="EK34" s="352"/>
      <c r="EL34" s="352"/>
      <c r="EM34" s="352"/>
      <c r="EN34" s="352"/>
      <c r="EO34" s="352"/>
      <c r="EP34" s="352"/>
      <c r="EQ34" s="440"/>
      <c r="ER34" s="437">
        <f t="shared" si="2"/>
        <v>0</v>
      </c>
      <c r="ES34" s="375">
        <f t="shared" si="3"/>
        <v>0</v>
      </c>
      <c r="EV34" s="343">
        <f t="shared" si="4"/>
        <v>0</v>
      </c>
      <c r="EW34" s="343">
        <f t="shared" si="5"/>
        <v>0</v>
      </c>
      <c r="EX34" s="343">
        <f t="shared" si="6"/>
        <v>0</v>
      </c>
      <c r="EY34" s="343">
        <f t="shared" si="7"/>
        <v>0</v>
      </c>
      <c r="EZ34" s="343">
        <f t="shared" si="8"/>
        <v>0</v>
      </c>
      <c r="FA34" s="343">
        <f t="shared" si="9"/>
        <v>0</v>
      </c>
      <c r="FB34" s="343">
        <f t="shared" si="37"/>
        <v>0</v>
      </c>
      <c r="FC34" s="343">
        <f t="shared" si="10"/>
        <v>0</v>
      </c>
      <c r="FD34" s="343">
        <f t="shared" si="11"/>
        <v>0</v>
      </c>
      <c r="FE34" s="343">
        <f t="shared" si="12"/>
        <v>0</v>
      </c>
      <c r="FF34" s="343">
        <f t="shared" si="13"/>
        <v>0</v>
      </c>
      <c r="FG34" s="343">
        <f t="shared" si="38"/>
        <v>0</v>
      </c>
      <c r="FH34" s="343">
        <f t="shared" si="14"/>
        <v>0</v>
      </c>
      <c r="FI34" s="343">
        <f t="shared" si="15"/>
        <v>0</v>
      </c>
      <c r="FJ34" s="343">
        <f t="shared" si="39"/>
        <v>0</v>
      </c>
      <c r="FK34" s="343">
        <f t="shared" si="16"/>
        <v>0</v>
      </c>
      <c r="FL34" s="343">
        <f t="shared" si="17"/>
        <v>0</v>
      </c>
      <c r="FM34" s="343">
        <f t="shared" si="18"/>
        <v>0</v>
      </c>
      <c r="FN34" s="343">
        <f t="shared" si="19"/>
        <v>0</v>
      </c>
      <c r="FO34" s="343">
        <f t="shared" si="20"/>
        <v>0</v>
      </c>
      <c r="FP34" s="343">
        <f t="shared" si="21"/>
        <v>0</v>
      </c>
      <c r="FQ34" s="343">
        <f t="shared" si="22"/>
        <v>0</v>
      </c>
      <c r="FR34" s="343">
        <f t="shared" si="23"/>
        <v>0</v>
      </c>
      <c r="FS34" s="343">
        <f t="shared" si="24"/>
        <v>0</v>
      </c>
      <c r="FT34" s="343">
        <f t="shared" si="25"/>
        <v>0</v>
      </c>
      <c r="FU34" s="343">
        <f t="shared" si="26"/>
        <v>0</v>
      </c>
      <c r="FV34" s="343">
        <f t="shared" si="40"/>
        <v>0</v>
      </c>
      <c r="FW34" s="343">
        <f t="shared" si="41"/>
        <v>0</v>
      </c>
      <c r="FX34" s="343">
        <f t="shared" si="42"/>
        <v>0</v>
      </c>
      <c r="FY34" s="343">
        <f t="shared" si="43"/>
        <v>0</v>
      </c>
      <c r="FZ34" s="343">
        <f t="shared" si="44"/>
        <v>0</v>
      </c>
      <c r="GA34" s="343">
        <f t="shared" si="45"/>
        <v>0</v>
      </c>
      <c r="GB34" s="343">
        <f t="shared" si="46"/>
        <v>0</v>
      </c>
      <c r="GC34" s="343">
        <f t="shared" si="46"/>
        <v>0</v>
      </c>
      <c r="GD34" s="343">
        <f t="shared" si="47"/>
        <v>0</v>
      </c>
      <c r="GE34" s="343">
        <f t="shared" si="48"/>
        <v>0</v>
      </c>
      <c r="GF34" s="343">
        <f t="shared" si="49"/>
        <v>0</v>
      </c>
      <c r="GG34" s="343">
        <f t="shared" si="50"/>
        <v>0</v>
      </c>
      <c r="GH34" s="343">
        <f t="shared" si="51"/>
        <v>0</v>
      </c>
      <c r="GI34" s="343">
        <f t="shared" si="52"/>
        <v>0</v>
      </c>
      <c r="GK34" s="375">
        <f t="shared" si="53"/>
        <v>0</v>
      </c>
      <c r="GL34" s="375"/>
    </row>
    <row r="35" spans="1:245" s="36" customFormat="1" ht="13.8" thickBot="1" x14ac:dyDescent="0.3">
      <c r="A35" s="138" t="s">
        <v>93</v>
      </c>
      <c r="B35" s="585">
        <f>Da!E53</f>
        <v>0</v>
      </c>
      <c r="C35" s="139"/>
      <c r="D35" s="602"/>
      <c r="E35" s="488"/>
      <c r="F35" s="488"/>
      <c r="G35" s="488"/>
      <c r="H35" s="488"/>
      <c r="I35" s="488"/>
      <c r="J35" s="488"/>
      <c r="K35" s="488"/>
      <c r="L35" s="488"/>
      <c r="M35" s="488"/>
      <c r="N35" s="488"/>
      <c r="O35" s="488"/>
      <c r="P35" s="488"/>
      <c r="Q35" s="488"/>
      <c r="R35" s="493">
        <f t="shared" si="0"/>
        <v>0</v>
      </c>
      <c r="S35" s="602"/>
      <c r="T35" s="488"/>
      <c r="U35" s="488"/>
      <c r="V35" s="488"/>
      <c r="W35" s="488"/>
      <c r="X35" s="488"/>
      <c r="Y35" s="488"/>
      <c r="Z35" s="488"/>
      <c r="AA35" s="488"/>
      <c r="AB35" s="488"/>
      <c r="AC35" s="496">
        <f t="shared" si="27"/>
        <v>0</v>
      </c>
      <c r="AD35" s="503"/>
      <c r="AE35" s="494"/>
      <c r="AF35" s="494"/>
      <c r="AG35" s="494"/>
      <c r="AH35" s="494"/>
      <c r="AI35" s="494"/>
      <c r="AJ35" s="494"/>
      <c r="AK35" s="494"/>
      <c r="AL35" s="494"/>
      <c r="AM35" s="494"/>
      <c r="AN35" s="494"/>
      <c r="AO35" s="495"/>
      <c r="AP35" s="495"/>
      <c r="AQ35" s="494"/>
      <c r="AR35" s="495"/>
      <c r="AS35" s="491">
        <f t="shared" si="28"/>
        <v>0</v>
      </c>
      <c r="AT35" s="487"/>
      <c r="AU35" s="602"/>
      <c r="AV35" s="488"/>
      <c r="AW35" s="488"/>
      <c r="AX35" s="488"/>
      <c r="AY35" s="488"/>
      <c r="AZ35" s="488"/>
      <c r="BA35" s="488"/>
      <c r="BB35" s="488"/>
      <c r="BC35" s="488"/>
      <c r="BD35" s="488"/>
      <c r="BE35" s="488"/>
      <c r="BF35" s="488"/>
      <c r="BG35" s="29">
        <f t="shared" si="29"/>
        <v>0</v>
      </c>
      <c r="BH35" s="503"/>
      <c r="BI35" s="494"/>
      <c r="BJ35" s="494"/>
      <c r="BK35" s="494"/>
      <c r="BL35" s="494"/>
      <c r="BM35" s="494"/>
      <c r="BN35" s="504"/>
      <c r="BO35" s="497">
        <f t="shared" si="30"/>
        <v>0</v>
      </c>
      <c r="BP35" s="503"/>
      <c r="BQ35" s="565"/>
      <c r="BR35" s="565"/>
      <c r="BS35" s="565"/>
      <c r="BT35" s="565"/>
      <c r="BU35" s="565"/>
      <c r="BV35" s="494"/>
      <c r="BW35" s="494"/>
      <c r="BX35" s="494"/>
      <c r="BY35" s="494"/>
      <c r="BZ35" s="494"/>
      <c r="CA35" s="494"/>
      <c r="CB35" s="494"/>
      <c r="CC35" s="489"/>
      <c r="CD35" s="493">
        <f t="shared" si="31"/>
        <v>0</v>
      </c>
      <c r="CE35" s="487"/>
      <c r="CF35" s="488"/>
      <c r="CG35" s="488"/>
      <c r="CH35" s="488"/>
      <c r="CI35" s="488"/>
      <c r="CJ35" s="488"/>
      <c r="CK35" s="488"/>
      <c r="CL35" s="489"/>
      <c r="CM35" s="498">
        <f t="shared" si="32"/>
        <v>0</v>
      </c>
      <c r="CN35" s="503"/>
      <c r="CO35" s="494"/>
      <c r="CP35" s="494"/>
      <c r="CQ35" s="494"/>
      <c r="CR35" s="494"/>
      <c r="CS35" s="494"/>
      <c r="CT35" s="494"/>
      <c r="CU35" s="494"/>
      <c r="CV35" s="494"/>
      <c r="CW35" s="494"/>
      <c r="CX35" s="494"/>
      <c r="CY35" s="494"/>
      <c r="CZ35" s="489"/>
      <c r="DA35" s="499">
        <f t="shared" si="33"/>
        <v>0</v>
      </c>
      <c r="DB35" s="487"/>
      <c r="DC35" s="488"/>
      <c r="DD35" s="488"/>
      <c r="DE35" s="488"/>
      <c r="DF35" s="489"/>
      <c r="DG35" s="500">
        <f t="shared" si="34"/>
        <v>0</v>
      </c>
      <c r="DH35" s="487"/>
      <c r="DI35" s="488"/>
      <c r="DJ35" s="488"/>
      <c r="DK35" s="488"/>
      <c r="DL35" s="488"/>
      <c r="DM35" s="488"/>
      <c r="DN35" s="489"/>
      <c r="DO35" s="501">
        <f t="shared" si="1"/>
        <v>0</v>
      </c>
      <c r="DP35" s="487"/>
      <c r="DQ35" s="488"/>
      <c r="DR35" s="488"/>
      <c r="DS35" s="488"/>
      <c r="DT35" s="488"/>
      <c r="DU35" s="488"/>
      <c r="DV35" s="488"/>
      <c r="DW35" s="489"/>
      <c r="DX35" s="501">
        <f t="shared" si="35"/>
        <v>0</v>
      </c>
      <c r="DY35" s="487"/>
      <c r="DZ35" s="488"/>
      <c r="EA35" s="488"/>
      <c r="EB35" s="488"/>
      <c r="EC35" s="488"/>
      <c r="ED35" s="488"/>
      <c r="EE35" s="488"/>
      <c r="EF35" s="488"/>
      <c r="EG35" s="488"/>
      <c r="EH35" s="489"/>
      <c r="EI35" s="499">
        <f t="shared" si="36"/>
        <v>0</v>
      </c>
      <c r="EJ35" s="487"/>
      <c r="EK35" s="488"/>
      <c r="EL35" s="488"/>
      <c r="EM35" s="488"/>
      <c r="EN35" s="488"/>
      <c r="EO35" s="488"/>
      <c r="EP35" s="488"/>
      <c r="EQ35" s="489"/>
      <c r="ER35" s="502">
        <f t="shared" si="2"/>
        <v>0</v>
      </c>
      <c r="ES35" s="375">
        <f t="shared" si="3"/>
        <v>0</v>
      </c>
      <c r="ET35" s="15"/>
      <c r="EU35" s="15"/>
      <c r="EV35" s="343">
        <f t="shared" si="4"/>
        <v>0</v>
      </c>
      <c r="EW35" s="343">
        <f t="shared" si="5"/>
        <v>0</v>
      </c>
      <c r="EX35" s="343">
        <f t="shared" si="6"/>
        <v>0</v>
      </c>
      <c r="EY35" s="343">
        <f t="shared" si="7"/>
        <v>0</v>
      </c>
      <c r="EZ35" s="343">
        <f t="shared" si="8"/>
        <v>0</v>
      </c>
      <c r="FA35" s="343">
        <f t="shared" si="9"/>
        <v>0</v>
      </c>
      <c r="FB35" s="343">
        <f t="shared" si="37"/>
        <v>0</v>
      </c>
      <c r="FC35" s="343">
        <f t="shared" si="10"/>
        <v>0</v>
      </c>
      <c r="FD35" s="343">
        <f t="shared" si="11"/>
        <v>0</v>
      </c>
      <c r="FE35" s="343">
        <f t="shared" si="12"/>
        <v>0</v>
      </c>
      <c r="FF35" s="343">
        <f t="shared" si="13"/>
        <v>0</v>
      </c>
      <c r="FG35" s="343">
        <f t="shared" si="38"/>
        <v>0</v>
      </c>
      <c r="FH35" s="343">
        <f t="shared" si="14"/>
        <v>0</v>
      </c>
      <c r="FI35" s="343">
        <f t="shared" si="15"/>
        <v>0</v>
      </c>
      <c r="FJ35" s="343">
        <f t="shared" si="39"/>
        <v>0</v>
      </c>
      <c r="FK35" s="343">
        <f t="shared" si="16"/>
        <v>0</v>
      </c>
      <c r="FL35" s="343">
        <f t="shared" si="17"/>
        <v>0</v>
      </c>
      <c r="FM35" s="343">
        <f t="shared" si="18"/>
        <v>0</v>
      </c>
      <c r="FN35" s="343">
        <f t="shared" si="19"/>
        <v>0</v>
      </c>
      <c r="FO35" s="343">
        <f t="shared" si="20"/>
        <v>0</v>
      </c>
      <c r="FP35" s="343">
        <f t="shared" si="21"/>
        <v>0</v>
      </c>
      <c r="FQ35" s="343">
        <f t="shared" si="22"/>
        <v>0</v>
      </c>
      <c r="FR35" s="343">
        <f t="shared" si="23"/>
        <v>0</v>
      </c>
      <c r="FS35" s="343">
        <f t="shared" si="24"/>
        <v>0</v>
      </c>
      <c r="FT35" s="343">
        <f t="shared" si="25"/>
        <v>0</v>
      </c>
      <c r="FU35" s="343">
        <f t="shared" si="26"/>
        <v>0</v>
      </c>
      <c r="FV35" s="343">
        <f t="shared" si="40"/>
        <v>0</v>
      </c>
      <c r="FW35" s="343">
        <f t="shared" si="41"/>
        <v>0</v>
      </c>
      <c r="FX35" s="343">
        <f t="shared" si="42"/>
        <v>0</v>
      </c>
      <c r="FY35" s="343">
        <f t="shared" si="43"/>
        <v>0</v>
      </c>
      <c r="FZ35" s="343">
        <f t="shared" si="44"/>
        <v>0</v>
      </c>
      <c r="GA35" s="343">
        <f t="shared" si="45"/>
        <v>0</v>
      </c>
      <c r="GB35" s="343">
        <f t="shared" si="46"/>
        <v>0</v>
      </c>
      <c r="GC35" s="343">
        <f t="shared" si="46"/>
        <v>0</v>
      </c>
      <c r="GD35" s="343">
        <f t="shared" si="47"/>
        <v>0</v>
      </c>
      <c r="GE35" s="343">
        <f t="shared" si="48"/>
        <v>0</v>
      </c>
      <c r="GF35" s="343">
        <f t="shared" si="49"/>
        <v>0</v>
      </c>
      <c r="GG35" s="343">
        <f t="shared" si="50"/>
        <v>0</v>
      </c>
      <c r="GH35" s="343">
        <f t="shared" si="51"/>
        <v>0</v>
      </c>
      <c r="GI35" s="343">
        <f t="shared" si="52"/>
        <v>0</v>
      </c>
      <c r="GJ35" s="231"/>
      <c r="GK35" s="375">
        <f t="shared" si="53"/>
        <v>0</v>
      </c>
      <c r="GL35" s="513"/>
      <c r="GM35" s="231"/>
      <c r="GN35" s="231"/>
      <c r="GO35" s="231"/>
      <c r="GP35" s="231"/>
      <c r="GQ35" s="231"/>
      <c r="GR35" s="231"/>
      <c r="GS35" s="231"/>
      <c r="GT35" s="231"/>
      <c r="GU35" s="231"/>
      <c r="GV35" s="231"/>
      <c r="GW35" s="231"/>
      <c r="GX35" s="231"/>
      <c r="GY35" s="231"/>
      <c r="GZ35" s="231"/>
      <c r="HA35" s="231"/>
      <c r="HB35" s="231"/>
      <c r="HC35" s="231"/>
      <c r="HD35" s="231"/>
      <c r="HE35" s="231"/>
      <c r="HF35" s="231"/>
      <c r="HG35" s="231"/>
      <c r="HH35" s="231"/>
      <c r="HI35" s="231"/>
      <c r="HJ35" s="231"/>
      <c r="HK35" s="231"/>
      <c r="HL35" s="231"/>
      <c r="HM35" s="231"/>
      <c r="HN35" s="231"/>
      <c r="HO35" s="231"/>
      <c r="HP35" s="231"/>
      <c r="HQ35" s="231"/>
      <c r="HR35" s="231"/>
      <c r="HS35" s="231"/>
      <c r="HT35" s="231"/>
      <c r="HU35" s="231"/>
      <c r="HV35" s="231"/>
      <c r="HW35" s="231"/>
      <c r="HX35" s="231"/>
      <c r="HY35" s="231"/>
      <c r="HZ35" s="231"/>
      <c r="IA35" s="231"/>
      <c r="IB35" s="231"/>
      <c r="IC35" s="231"/>
      <c r="ID35" s="231"/>
      <c r="IE35" s="231"/>
      <c r="IF35" s="231"/>
      <c r="IG35" s="231"/>
      <c r="IH35" s="231"/>
      <c r="II35" s="231"/>
      <c r="IJ35" s="231"/>
      <c r="IK35" s="231"/>
    </row>
    <row r="36" spans="1:245" s="327" customFormat="1" x14ac:dyDescent="0.25">
      <c r="D36" s="327">
        <f>SUM(D4:D35)</f>
        <v>0</v>
      </c>
      <c r="E36" s="327">
        <f t="shared" ref="E36:DX36" si="54">SUM(E4:E35)</f>
        <v>0</v>
      </c>
      <c r="F36" s="327">
        <f t="shared" si="54"/>
        <v>0</v>
      </c>
      <c r="G36" s="327">
        <f t="shared" si="54"/>
        <v>0</v>
      </c>
      <c r="H36" s="327">
        <f t="shared" si="54"/>
        <v>0</v>
      </c>
      <c r="I36" s="327">
        <f t="shared" si="54"/>
        <v>0</v>
      </c>
      <c r="J36" s="327">
        <f t="shared" si="54"/>
        <v>0</v>
      </c>
      <c r="K36" s="327">
        <f t="shared" si="54"/>
        <v>0</v>
      </c>
      <c r="L36" s="327">
        <f t="shared" si="54"/>
        <v>0</v>
      </c>
      <c r="M36" s="327">
        <f t="shared" si="54"/>
        <v>0</v>
      </c>
      <c r="N36" s="327">
        <f t="shared" si="54"/>
        <v>0</v>
      </c>
      <c r="O36" s="327">
        <f t="shared" si="54"/>
        <v>0</v>
      </c>
      <c r="P36" s="327">
        <f t="shared" si="54"/>
        <v>0</v>
      </c>
      <c r="Q36" s="327">
        <f t="shared" si="54"/>
        <v>0</v>
      </c>
      <c r="R36" s="328">
        <f t="shared" si="54"/>
        <v>0</v>
      </c>
      <c r="S36" s="327">
        <f>SUM(S4:S35)</f>
        <v>0</v>
      </c>
      <c r="T36" s="327">
        <f t="shared" ref="T36:AF36" si="55">SUM(T4:T35)</f>
        <v>0</v>
      </c>
      <c r="U36" s="327">
        <f t="shared" si="55"/>
        <v>0</v>
      </c>
      <c r="V36" s="327">
        <f t="shared" si="55"/>
        <v>0</v>
      </c>
      <c r="W36" s="327">
        <f t="shared" si="55"/>
        <v>0</v>
      </c>
      <c r="X36" s="327">
        <f t="shared" si="55"/>
        <v>0</v>
      </c>
      <c r="Y36" s="327">
        <f t="shared" si="55"/>
        <v>0</v>
      </c>
      <c r="Z36" s="327">
        <f t="shared" si="55"/>
        <v>0</v>
      </c>
      <c r="AA36" s="327">
        <f t="shared" si="55"/>
        <v>0</v>
      </c>
      <c r="AB36" s="327">
        <f t="shared" si="55"/>
        <v>0</v>
      </c>
      <c r="AC36" s="328">
        <f t="shared" si="55"/>
        <v>0</v>
      </c>
      <c r="AD36" s="327">
        <f t="shared" si="55"/>
        <v>0</v>
      </c>
      <c r="AE36" s="327">
        <f t="shared" si="55"/>
        <v>0</v>
      </c>
      <c r="AF36" s="327">
        <f t="shared" si="55"/>
        <v>0</v>
      </c>
      <c r="AG36" s="327">
        <f>SUM(AG4:AG35)</f>
        <v>0</v>
      </c>
      <c r="AH36" s="327">
        <f>SUM(AH4:AH35)</f>
        <v>0</v>
      </c>
      <c r="AI36" s="327">
        <f>SUM(AI4:AI35)</f>
        <v>0</v>
      </c>
      <c r="AJ36" s="327">
        <f t="shared" ref="AJ36:AR36" si="56">SUM(AJ4:AJ35)</f>
        <v>0</v>
      </c>
      <c r="AK36" s="327">
        <f t="shared" si="56"/>
        <v>0</v>
      </c>
      <c r="AL36" s="327">
        <f t="shared" si="56"/>
        <v>0</v>
      </c>
      <c r="AM36" s="327">
        <f t="shared" si="56"/>
        <v>0</v>
      </c>
      <c r="AN36" s="327">
        <f t="shared" si="56"/>
        <v>0</v>
      </c>
      <c r="AO36" s="327">
        <f t="shared" si="56"/>
        <v>0</v>
      </c>
      <c r="AP36" s="327">
        <f t="shared" si="56"/>
        <v>0</v>
      </c>
      <c r="AQ36" s="327">
        <f t="shared" si="56"/>
        <v>0</v>
      </c>
      <c r="AR36" s="327">
        <f t="shared" si="56"/>
        <v>0</v>
      </c>
      <c r="AS36" s="328">
        <f t="shared" si="54"/>
        <v>0</v>
      </c>
      <c r="AT36" s="327">
        <f t="shared" si="54"/>
        <v>0</v>
      </c>
      <c r="AU36" s="327">
        <f t="shared" si="54"/>
        <v>0</v>
      </c>
      <c r="AV36" s="327">
        <f t="shared" si="54"/>
        <v>0</v>
      </c>
      <c r="AW36" s="327">
        <f t="shared" si="54"/>
        <v>0</v>
      </c>
      <c r="AX36" s="327">
        <f t="shared" si="54"/>
        <v>0</v>
      </c>
      <c r="AY36" s="327">
        <f t="shared" si="54"/>
        <v>0</v>
      </c>
      <c r="AZ36" s="327">
        <f t="shared" si="54"/>
        <v>0</v>
      </c>
      <c r="BA36" s="327">
        <f t="shared" si="54"/>
        <v>0</v>
      </c>
      <c r="BB36" s="327">
        <f t="shared" si="54"/>
        <v>0</v>
      </c>
      <c r="BC36" s="327">
        <f t="shared" si="54"/>
        <v>0</v>
      </c>
      <c r="BD36" s="327">
        <f t="shared" si="54"/>
        <v>0</v>
      </c>
      <c r="BE36" s="327">
        <f t="shared" si="54"/>
        <v>0</v>
      </c>
      <c r="BF36" s="327">
        <f t="shared" si="54"/>
        <v>0</v>
      </c>
      <c r="BG36" s="328">
        <f t="shared" si="54"/>
        <v>0</v>
      </c>
      <c r="BH36" s="327">
        <f t="shared" si="54"/>
        <v>0</v>
      </c>
      <c r="BI36" s="327">
        <f t="shared" si="54"/>
        <v>0</v>
      </c>
      <c r="BJ36" s="327">
        <f t="shared" si="54"/>
        <v>0</v>
      </c>
      <c r="BK36" s="327">
        <f t="shared" si="54"/>
        <v>0</v>
      </c>
      <c r="BL36" s="327">
        <f t="shared" si="54"/>
        <v>0</v>
      </c>
      <c r="BM36" s="327">
        <f t="shared" si="54"/>
        <v>0</v>
      </c>
      <c r="BN36" s="327">
        <f t="shared" si="54"/>
        <v>0</v>
      </c>
      <c r="BO36" s="328">
        <f t="shared" si="54"/>
        <v>0</v>
      </c>
      <c r="BP36" s="327">
        <f t="shared" si="54"/>
        <v>0</v>
      </c>
      <c r="BQ36" s="327">
        <f t="shared" si="54"/>
        <v>0</v>
      </c>
      <c r="BR36" s="327">
        <f t="shared" si="54"/>
        <v>0</v>
      </c>
      <c r="BS36" s="327">
        <f t="shared" si="54"/>
        <v>0</v>
      </c>
      <c r="BT36" s="327">
        <f t="shared" si="54"/>
        <v>0</v>
      </c>
      <c r="BU36" s="327">
        <f t="shared" si="54"/>
        <v>0</v>
      </c>
      <c r="BV36" s="327">
        <f t="shared" si="54"/>
        <v>0</v>
      </c>
      <c r="BW36" s="327">
        <f t="shared" si="54"/>
        <v>0</v>
      </c>
      <c r="BX36" s="327">
        <f t="shared" si="54"/>
        <v>0</v>
      </c>
      <c r="BY36" s="327">
        <f t="shared" si="54"/>
        <v>0</v>
      </c>
      <c r="BZ36" s="327">
        <f t="shared" si="54"/>
        <v>0</v>
      </c>
      <c r="CA36" s="327">
        <f t="shared" si="54"/>
        <v>0</v>
      </c>
      <c r="CB36" s="327">
        <f t="shared" si="54"/>
        <v>0</v>
      </c>
      <c r="CC36" s="327">
        <f t="shared" si="54"/>
        <v>0</v>
      </c>
      <c r="CD36" s="328">
        <f t="shared" si="54"/>
        <v>0</v>
      </c>
      <c r="CE36" s="327">
        <f t="shared" si="54"/>
        <v>0</v>
      </c>
      <c r="CF36" s="327">
        <f t="shared" si="54"/>
        <v>0</v>
      </c>
      <c r="CG36" s="327">
        <f t="shared" si="54"/>
        <v>0</v>
      </c>
      <c r="CH36" s="327">
        <f t="shared" si="54"/>
        <v>0</v>
      </c>
      <c r="CI36" s="327">
        <f t="shared" si="54"/>
        <v>0</v>
      </c>
      <c r="CJ36" s="327">
        <f t="shared" si="54"/>
        <v>0</v>
      </c>
      <c r="CK36" s="327">
        <f t="shared" si="54"/>
        <v>0</v>
      </c>
      <c r="CL36" s="327">
        <f t="shared" si="54"/>
        <v>0</v>
      </c>
      <c r="CM36" s="328">
        <f>SUM(CM4:CM35)</f>
        <v>0</v>
      </c>
      <c r="CN36" s="327">
        <f t="shared" si="54"/>
        <v>0</v>
      </c>
      <c r="CO36" s="327">
        <f t="shared" si="54"/>
        <v>0</v>
      </c>
      <c r="CP36" s="327">
        <f t="shared" si="54"/>
        <v>0</v>
      </c>
      <c r="CQ36" s="327">
        <f t="shared" si="54"/>
        <v>0</v>
      </c>
      <c r="CR36" s="327">
        <f t="shared" si="54"/>
        <v>0</v>
      </c>
      <c r="CS36" s="327">
        <f t="shared" si="54"/>
        <v>0</v>
      </c>
      <c r="CT36" s="327">
        <f t="shared" si="54"/>
        <v>0</v>
      </c>
      <c r="CU36" s="327">
        <f t="shared" si="54"/>
        <v>0</v>
      </c>
      <c r="CV36" s="327">
        <f t="shared" si="54"/>
        <v>0</v>
      </c>
      <c r="CW36" s="327">
        <f t="shared" si="54"/>
        <v>0</v>
      </c>
      <c r="CX36" s="327">
        <f t="shared" si="54"/>
        <v>0</v>
      </c>
      <c r="CY36" s="327">
        <f t="shared" si="54"/>
        <v>0</v>
      </c>
      <c r="CZ36" s="327">
        <f t="shared" si="54"/>
        <v>0</v>
      </c>
      <c r="DA36" s="328">
        <f t="shared" si="54"/>
        <v>0</v>
      </c>
      <c r="DB36" s="327">
        <f t="shared" si="54"/>
        <v>0</v>
      </c>
      <c r="DC36" s="327">
        <f t="shared" si="54"/>
        <v>0</v>
      </c>
      <c r="DD36" s="327">
        <f t="shared" si="54"/>
        <v>0</v>
      </c>
      <c r="DE36" s="327">
        <f t="shared" si="54"/>
        <v>0</v>
      </c>
      <c r="DF36" s="327">
        <f t="shared" si="54"/>
        <v>0</v>
      </c>
      <c r="DG36" s="328">
        <f t="shared" si="54"/>
        <v>0</v>
      </c>
      <c r="DH36" s="327">
        <f t="shared" si="54"/>
        <v>0</v>
      </c>
      <c r="DI36" s="327">
        <f t="shared" si="54"/>
        <v>0</v>
      </c>
      <c r="DJ36" s="327">
        <f t="shared" si="54"/>
        <v>0</v>
      </c>
      <c r="DK36" s="327">
        <f t="shared" si="54"/>
        <v>0</v>
      </c>
      <c r="DL36" s="327">
        <f t="shared" si="54"/>
        <v>0</v>
      </c>
      <c r="DM36" s="327">
        <f t="shared" si="54"/>
        <v>0</v>
      </c>
      <c r="DN36" s="327">
        <f t="shared" si="54"/>
        <v>0</v>
      </c>
      <c r="DO36" s="328">
        <f t="shared" si="54"/>
        <v>0</v>
      </c>
      <c r="DP36" s="327">
        <f>SUM(DP4:DP35)</f>
        <v>0</v>
      </c>
      <c r="DQ36" s="327">
        <f t="shared" si="54"/>
        <v>0</v>
      </c>
      <c r="DR36" s="327">
        <f t="shared" si="54"/>
        <v>0</v>
      </c>
      <c r="DS36" s="327">
        <f t="shared" si="54"/>
        <v>0</v>
      </c>
      <c r="DT36" s="327">
        <f t="shared" si="54"/>
        <v>0</v>
      </c>
      <c r="DU36" s="327">
        <f t="shared" si="54"/>
        <v>0</v>
      </c>
      <c r="DV36" s="327">
        <f t="shared" si="54"/>
        <v>0</v>
      </c>
      <c r="DW36" s="327">
        <f t="shared" si="54"/>
        <v>0</v>
      </c>
      <c r="DX36" s="329">
        <f t="shared" si="54"/>
        <v>0</v>
      </c>
      <c r="DY36" s="327">
        <f>SUM(DY4:DY35)</f>
        <v>0</v>
      </c>
      <c r="DZ36" s="327">
        <f>SUM(DZ4:DZ35)</f>
        <v>0</v>
      </c>
      <c r="EA36" s="327">
        <f t="shared" ref="EA36:ER36" si="57">SUM(EA4:EA35)</f>
        <v>0</v>
      </c>
      <c r="EB36" s="327">
        <f t="shared" si="57"/>
        <v>0</v>
      </c>
      <c r="EC36" s="327">
        <f t="shared" si="57"/>
        <v>0</v>
      </c>
      <c r="ED36" s="327">
        <f t="shared" si="57"/>
        <v>0</v>
      </c>
      <c r="EE36" s="327">
        <f>SUM(EE4:EE35)</f>
        <v>0</v>
      </c>
      <c r="EF36" s="327">
        <f>SUM(EF4:EF35)</f>
        <v>0</v>
      </c>
      <c r="EG36" s="327">
        <f>SUM(EG4:EG35)</f>
        <v>0</v>
      </c>
      <c r="EH36" s="327">
        <f>SUM(EH4:EH35)</f>
        <v>0</v>
      </c>
      <c r="EI36" s="330">
        <f t="shared" si="57"/>
        <v>0</v>
      </c>
      <c r="EJ36" s="327">
        <f t="shared" si="57"/>
        <v>0</v>
      </c>
      <c r="EK36" s="327">
        <f t="shared" si="57"/>
        <v>0</v>
      </c>
      <c r="EL36" s="327">
        <f t="shared" si="57"/>
        <v>0</v>
      </c>
      <c r="EM36" s="327">
        <f t="shared" si="57"/>
        <v>0</v>
      </c>
      <c r="EN36" s="327">
        <f t="shared" si="57"/>
        <v>0</v>
      </c>
      <c r="EO36" s="327">
        <f t="shared" si="57"/>
        <v>0</v>
      </c>
      <c r="EP36" s="327">
        <f t="shared" si="57"/>
        <v>0</v>
      </c>
      <c r="EQ36" s="327">
        <f t="shared" si="57"/>
        <v>0</v>
      </c>
      <c r="ER36" s="328">
        <f t="shared" si="57"/>
        <v>0</v>
      </c>
      <c r="ES36" s="184"/>
      <c r="ET36" s="184"/>
      <c r="EU36" s="184"/>
      <c r="EV36" s="331">
        <f>SUM(EV4:EV35)/EV3</f>
        <v>0</v>
      </c>
      <c r="EW36" s="331">
        <f t="shared" ref="EW36:GI36" si="58">SUM(EW4:EW35)/EW3</f>
        <v>0</v>
      </c>
      <c r="EX36" s="331">
        <f t="shared" si="58"/>
        <v>0</v>
      </c>
      <c r="EY36" s="331">
        <f t="shared" si="58"/>
        <v>0</v>
      </c>
      <c r="EZ36" s="331">
        <f t="shared" si="58"/>
        <v>0</v>
      </c>
      <c r="FA36" s="331">
        <f t="shared" si="58"/>
        <v>0</v>
      </c>
      <c r="FB36" s="331">
        <f t="shared" si="58"/>
        <v>0</v>
      </c>
      <c r="FC36" s="331">
        <f t="shared" si="58"/>
        <v>0</v>
      </c>
      <c r="FD36" s="331">
        <f t="shared" si="58"/>
        <v>0</v>
      </c>
      <c r="FE36" s="331">
        <f t="shared" si="58"/>
        <v>0</v>
      </c>
      <c r="FF36" s="331">
        <f t="shared" si="58"/>
        <v>0</v>
      </c>
      <c r="FG36" s="331">
        <f t="shared" si="58"/>
        <v>0</v>
      </c>
      <c r="FH36" s="331">
        <f t="shared" si="58"/>
        <v>0</v>
      </c>
      <c r="FI36" s="331">
        <f t="shared" si="58"/>
        <v>0</v>
      </c>
      <c r="FJ36" s="331">
        <f t="shared" si="58"/>
        <v>0</v>
      </c>
      <c r="FK36" s="331">
        <f t="shared" si="58"/>
        <v>0</v>
      </c>
      <c r="FL36" s="331">
        <f t="shared" si="58"/>
        <v>0</v>
      </c>
      <c r="FM36" s="331">
        <f t="shared" si="58"/>
        <v>0</v>
      </c>
      <c r="FN36" s="331">
        <f t="shared" si="58"/>
        <v>0</v>
      </c>
      <c r="FO36" s="331">
        <f t="shared" si="58"/>
        <v>0</v>
      </c>
      <c r="FP36" s="331">
        <f t="shared" si="58"/>
        <v>0</v>
      </c>
      <c r="FQ36" s="331">
        <f t="shared" si="58"/>
        <v>0</v>
      </c>
      <c r="FR36" s="331">
        <f t="shared" si="58"/>
        <v>0</v>
      </c>
      <c r="FS36" s="331">
        <f t="shared" si="58"/>
        <v>0</v>
      </c>
      <c r="FT36" s="331">
        <f t="shared" si="58"/>
        <v>0</v>
      </c>
      <c r="FU36" s="331">
        <f t="shared" si="58"/>
        <v>0</v>
      </c>
      <c r="FV36" s="331">
        <f t="shared" si="58"/>
        <v>0</v>
      </c>
      <c r="FW36" s="331">
        <f t="shared" si="58"/>
        <v>0</v>
      </c>
      <c r="FX36" s="331">
        <f t="shared" si="58"/>
        <v>0</v>
      </c>
      <c r="FY36" s="331">
        <f>SUM(FY4:FY35)/FY3</f>
        <v>0</v>
      </c>
      <c r="FZ36" s="331">
        <f>SUM(FZ4:FZ35)/FZ3</f>
        <v>0</v>
      </c>
      <c r="GA36" s="331">
        <f t="shared" si="58"/>
        <v>0</v>
      </c>
      <c r="GB36" s="331">
        <f t="shared" si="58"/>
        <v>0</v>
      </c>
      <c r="GC36" s="331">
        <f t="shared" si="58"/>
        <v>0</v>
      </c>
      <c r="GD36" s="331">
        <f t="shared" si="58"/>
        <v>0</v>
      </c>
      <c r="GE36" s="331">
        <f t="shared" si="58"/>
        <v>0</v>
      </c>
      <c r="GF36" s="331">
        <f t="shared" si="58"/>
        <v>0</v>
      </c>
      <c r="GG36" s="331">
        <f t="shared" si="58"/>
        <v>0</v>
      </c>
      <c r="GH36" s="331">
        <f t="shared" si="58"/>
        <v>0</v>
      </c>
      <c r="GI36" s="331">
        <f t="shared" si="58"/>
        <v>0</v>
      </c>
      <c r="GJ36" s="184"/>
      <c r="GK36" s="184"/>
      <c r="GL36" s="184"/>
      <c r="GM36" s="184"/>
      <c r="GN36" s="184"/>
      <c r="GO36" s="184"/>
      <c r="GP36" s="184"/>
      <c r="GQ36" s="184"/>
      <c r="GR36" s="184"/>
      <c r="GS36" s="184"/>
      <c r="GT36" s="184"/>
      <c r="GU36" s="184"/>
      <c r="GV36" s="184"/>
      <c r="GW36" s="184"/>
      <c r="GX36" s="184"/>
      <c r="GY36" s="184"/>
      <c r="GZ36" s="184"/>
      <c r="HA36" s="184"/>
      <c r="HB36" s="184"/>
      <c r="HC36" s="184"/>
      <c r="HD36" s="184"/>
      <c r="HE36" s="184"/>
      <c r="HF36" s="184"/>
      <c r="HG36" s="184"/>
      <c r="HH36" s="184"/>
      <c r="HI36" s="184"/>
      <c r="HJ36" s="184"/>
      <c r="HK36" s="184"/>
      <c r="HL36" s="184"/>
      <c r="HM36" s="184"/>
      <c r="HN36" s="184"/>
      <c r="HO36" s="184"/>
      <c r="HP36" s="184"/>
      <c r="HQ36" s="184"/>
      <c r="HR36" s="184"/>
      <c r="HS36" s="184"/>
      <c r="HT36" s="184"/>
      <c r="HU36" s="184"/>
      <c r="HV36" s="184"/>
      <c r="HW36" s="184"/>
      <c r="HX36" s="184"/>
      <c r="HY36" s="184"/>
      <c r="HZ36" s="184"/>
      <c r="IA36" s="184"/>
      <c r="IB36" s="184"/>
      <c r="IC36" s="184"/>
      <c r="ID36" s="184"/>
      <c r="IE36" s="184"/>
      <c r="IF36" s="184"/>
      <c r="IG36" s="184"/>
      <c r="IH36" s="184"/>
      <c r="II36" s="184"/>
      <c r="IJ36" s="184"/>
      <c r="IK36" s="184"/>
    </row>
    <row r="37" spans="1:245" s="38" customFormat="1" ht="10.199999999999999" x14ac:dyDescent="0.2">
      <c r="B37" s="131" t="s">
        <v>137</v>
      </c>
      <c r="D37" s="34" t="e">
        <f t="shared" ref="D37:Q37" si="59">D36/$B$40</f>
        <v>#DIV/0!</v>
      </c>
      <c r="E37" s="34" t="e">
        <f t="shared" si="59"/>
        <v>#DIV/0!</v>
      </c>
      <c r="F37" s="34" t="e">
        <f t="shared" si="59"/>
        <v>#DIV/0!</v>
      </c>
      <c r="G37" s="34" t="e">
        <f t="shared" si="59"/>
        <v>#DIV/0!</v>
      </c>
      <c r="H37" s="34" t="e">
        <f t="shared" si="59"/>
        <v>#DIV/0!</v>
      </c>
      <c r="I37" s="34" t="e">
        <f t="shared" si="59"/>
        <v>#DIV/0!</v>
      </c>
      <c r="J37" s="34" t="e">
        <f t="shared" si="59"/>
        <v>#DIV/0!</v>
      </c>
      <c r="K37" s="34" t="e">
        <f t="shared" si="59"/>
        <v>#DIV/0!</v>
      </c>
      <c r="L37" s="34" t="e">
        <f t="shared" si="59"/>
        <v>#DIV/0!</v>
      </c>
      <c r="M37" s="34" t="e">
        <f t="shared" si="59"/>
        <v>#DIV/0!</v>
      </c>
      <c r="N37" s="34" t="e">
        <f t="shared" si="59"/>
        <v>#DIV/0!</v>
      </c>
      <c r="O37" s="34" t="e">
        <f t="shared" si="59"/>
        <v>#DIV/0!</v>
      </c>
      <c r="P37" s="34" t="e">
        <f t="shared" si="59"/>
        <v>#DIV/0!</v>
      </c>
      <c r="Q37" s="34" t="e">
        <f t="shared" si="59"/>
        <v>#DIV/0!</v>
      </c>
      <c r="R37" s="34" t="e">
        <f>R36/($B$40*Profile!C57)</f>
        <v>#DIV/0!</v>
      </c>
      <c r="S37" s="34" t="e">
        <f t="shared" ref="S37:AB37" si="60">S36/$B$40</f>
        <v>#DIV/0!</v>
      </c>
      <c r="T37" s="34" t="e">
        <f t="shared" si="60"/>
        <v>#DIV/0!</v>
      </c>
      <c r="U37" s="34" t="e">
        <f t="shared" si="60"/>
        <v>#DIV/0!</v>
      </c>
      <c r="V37" s="34" t="e">
        <f t="shared" si="60"/>
        <v>#DIV/0!</v>
      </c>
      <c r="W37" s="34" t="e">
        <f t="shared" si="60"/>
        <v>#DIV/0!</v>
      </c>
      <c r="X37" s="34" t="e">
        <f t="shared" si="60"/>
        <v>#DIV/0!</v>
      </c>
      <c r="Y37" s="34" t="e">
        <f t="shared" si="60"/>
        <v>#DIV/0!</v>
      </c>
      <c r="Z37" s="34" t="e">
        <f t="shared" si="60"/>
        <v>#DIV/0!</v>
      </c>
      <c r="AA37" s="34" t="e">
        <f t="shared" si="60"/>
        <v>#DIV/0!</v>
      </c>
      <c r="AB37" s="34" t="e">
        <f t="shared" si="60"/>
        <v>#DIV/0!</v>
      </c>
      <c r="AC37" s="34" t="e">
        <f>AC36/($B$40*Profile!C58)</f>
        <v>#DIV/0!</v>
      </c>
      <c r="AD37" s="34" t="e">
        <f t="shared" ref="AD37:AR37" si="61">AD36/$B$40</f>
        <v>#DIV/0!</v>
      </c>
      <c r="AE37" s="34" t="e">
        <f t="shared" si="61"/>
        <v>#DIV/0!</v>
      </c>
      <c r="AF37" s="34" t="e">
        <f t="shared" si="61"/>
        <v>#DIV/0!</v>
      </c>
      <c r="AG37" s="34" t="e">
        <f t="shared" si="61"/>
        <v>#DIV/0!</v>
      </c>
      <c r="AH37" s="34" t="e">
        <f t="shared" si="61"/>
        <v>#DIV/0!</v>
      </c>
      <c r="AI37" s="34" t="e">
        <f t="shared" si="61"/>
        <v>#DIV/0!</v>
      </c>
      <c r="AJ37" s="34" t="e">
        <f t="shared" si="61"/>
        <v>#DIV/0!</v>
      </c>
      <c r="AK37" s="34" t="e">
        <f t="shared" si="61"/>
        <v>#DIV/0!</v>
      </c>
      <c r="AL37" s="34" t="e">
        <f t="shared" si="61"/>
        <v>#DIV/0!</v>
      </c>
      <c r="AM37" s="34" t="e">
        <f t="shared" si="61"/>
        <v>#DIV/0!</v>
      </c>
      <c r="AN37" s="34" t="e">
        <f t="shared" si="61"/>
        <v>#DIV/0!</v>
      </c>
      <c r="AO37" s="34" t="e">
        <f t="shared" si="61"/>
        <v>#DIV/0!</v>
      </c>
      <c r="AP37" s="34" t="e">
        <f t="shared" si="61"/>
        <v>#DIV/0!</v>
      </c>
      <c r="AQ37" s="34" t="e">
        <f t="shared" si="61"/>
        <v>#DIV/0!</v>
      </c>
      <c r="AR37" s="34" t="e">
        <f t="shared" si="61"/>
        <v>#DIV/0!</v>
      </c>
      <c r="AS37" s="34" t="e">
        <f>AS36/($B$40*Profile!C59)</f>
        <v>#DIV/0!</v>
      </c>
      <c r="AT37" s="34" t="e">
        <f t="shared" ref="AT37:BF37" si="62">AT36/$B$40</f>
        <v>#DIV/0!</v>
      </c>
      <c r="AU37" s="34" t="e">
        <f t="shared" si="62"/>
        <v>#DIV/0!</v>
      </c>
      <c r="AV37" s="34" t="e">
        <f t="shared" si="62"/>
        <v>#DIV/0!</v>
      </c>
      <c r="AW37" s="34" t="e">
        <f t="shared" si="62"/>
        <v>#DIV/0!</v>
      </c>
      <c r="AX37" s="34" t="e">
        <f t="shared" si="62"/>
        <v>#DIV/0!</v>
      </c>
      <c r="AY37" s="34" t="e">
        <f t="shared" si="62"/>
        <v>#DIV/0!</v>
      </c>
      <c r="AZ37" s="34" t="e">
        <f t="shared" si="62"/>
        <v>#DIV/0!</v>
      </c>
      <c r="BA37" s="34" t="e">
        <f t="shared" si="62"/>
        <v>#DIV/0!</v>
      </c>
      <c r="BB37" s="34" t="e">
        <f t="shared" si="62"/>
        <v>#DIV/0!</v>
      </c>
      <c r="BC37" s="34" t="e">
        <f t="shared" si="62"/>
        <v>#DIV/0!</v>
      </c>
      <c r="BD37" s="34" t="e">
        <f t="shared" si="62"/>
        <v>#DIV/0!</v>
      </c>
      <c r="BE37" s="34" t="e">
        <f t="shared" si="62"/>
        <v>#DIV/0!</v>
      </c>
      <c r="BF37" s="34" t="e">
        <f t="shared" si="62"/>
        <v>#DIV/0!</v>
      </c>
      <c r="BG37" s="34" t="e">
        <f>BG36/($B$40*Profile!C60)</f>
        <v>#DIV/0!</v>
      </c>
      <c r="BH37" s="34" t="e">
        <f t="shared" ref="BH37:BN37" si="63">BH36/$B$40</f>
        <v>#DIV/0!</v>
      </c>
      <c r="BI37" s="34" t="e">
        <f t="shared" si="63"/>
        <v>#DIV/0!</v>
      </c>
      <c r="BJ37" s="34" t="e">
        <f t="shared" si="63"/>
        <v>#DIV/0!</v>
      </c>
      <c r="BK37" s="34" t="e">
        <f t="shared" si="63"/>
        <v>#DIV/0!</v>
      </c>
      <c r="BL37" s="34" t="e">
        <f t="shared" si="63"/>
        <v>#DIV/0!</v>
      </c>
      <c r="BM37" s="34" t="e">
        <f t="shared" si="63"/>
        <v>#DIV/0!</v>
      </c>
      <c r="BN37" s="34" t="e">
        <f t="shared" si="63"/>
        <v>#DIV/0!</v>
      </c>
      <c r="BO37" s="34" t="e">
        <f>BO36/($B$40*Profile!C61)</f>
        <v>#DIV/0!</v>
      </c>
      <c r="BP37" s="34" t="e">
        <f t="shared" ref="BP37:CC37" si="64">BP36/$B$40</f>
        <v>#DIV/0!</v>
      </c>
      <c r="BQ37" s="34" t="e">
        <f t="shared" si="64"/>
        <v>#DIV/0!</v>
      </c>
      <c r="BR37" s="34" t="e">
        <f t="shared" si="64"/>
        <v>#DIV/0!</v>
      </c>
      <c r="BS37" s="34" t="e">
        <f t="shared" si="64"/>
        <v>#DIV/0!</v>
      </c>
      <c r="BT37" s="34" t="e">
        <f t="shared" si="64"/>
        <v>#DIV/0!</v>
      </c>
      <c r="BU37" s="34" t="e">
        <f t="shared" si="64"/>
        <v>#DIV/0!</v>
      </c>
      <c r="BV37" s="34" t="e">
        <f t="shared" si="64"/>
        <v>#DIV/0!</v>
      </c>
      <c r="BW37" s="34" t="e">
        <f t="shared" si="64"/>
        <v>#DIV/0!</v>
      </c>
      <c r="BX37" s="34" t="e">
        <f t="shared" si="64"/>
        <v>#DIV/0!</v>
      </c>
      <c r="BY37" s="34" t="e">
        <f t="shared" si="64"/>
        <v>#DIV/0!</v>
      </c>
      <c r="BZ37" s="34" t="e">
        <f t="shared" si="64"/>
        <v>#DIV/0!</v>
      </c>
      <c r="CA37" s="34" t="e">
        <f t="shared" si="64"/>
        <v>#DIV/0!</v>
      </c>
      <c r="CB37" s="34" t="e">
        <f t="shared" si="64"/>
        <v>#DIV/0!</v>
      </c>
      <c r="CC37" s="34" t="e">
        <f t="shared" si="64"/>
        <v>#DIV/0!</v>
      </c>
      <c r="CD37" s="34" t="e">
        <f>CD36/($B$40*Profile!C62)</f>
        <v>#DIV/0!</v>
      </c>
      <c r="CE37" s="34" t="e">
        <f t="shared" ref="CE37:CL37" si="65">CE36/$B$40</f>
        <v>#DIV/0!</v>
      </c>
      <c r="CF37" s="34" t="e">
        <f t="shared" si="65"/>
        <v>#DIV/0!</v>
      </c>
      <c r="CG37" s="34" t="e">
        <f t="shared" si="65"/>
        <v>#DIV/0!</v>
      </c>
      <c r="CH37" s="34" t="e">
        <f t="shared" si="65"/>
        <v>#DIV/0!</v>
      </c>
      <c r="CI37" s="34" t="e">
        <f t="shared" si="65"/>
        <v>#DIV/0!</v>
      </c>
      <c r="CJ37" s="34" t="e">
        <f t="shared" si="65"/>
        <v>#DIV/0!</v>
      </c>
      <c r="CK37" s="34" t="e">
        <f t="shared" si="65"/>
        <v>#DIV/0!</v>
      </c>
      <c r="CL37" s="34" t="e">
        <f t="shared" si="65"/>
        <v>#DIV/0!</v>
      </c>
      <c r="CM37" s="34" t="e">
        <f>CM36/($B$40*Profile!C63)</f>
        <v>#DIV/0!</v>
      </c>
      <c r="CN37" s="34" t="e">
        <f t="shared" ref="CN37:CZ37" si="66">CN36/$B$40</f>
        <v>#DIV/0!</v>
      </c>
      <c r="CO37" s="34" t="e">
        <f t="shared" si="66"/>
        <v>#DIV/0!</v>
      </c>
      <c r="CP37" s="34" t="e">
        <f t="shared" si="66"/>
        <v>#DIV/0!</v>
      </c>
      <c r="CQ37" s="34" t="e">
        <f t="shared" si="66"/>
        <v>#DIV/0!</v>
      </c>
      <c r="CR37" s="34" t="e">
        <f t="shared" si="66"/>
        <v>#DIV/0!</v>
      </c>
      <c r="CS37" s="34" t="e">
        <f t="shared" si="66"/>
        <v>#DIV/0!</v>
      </c>
      <c r="CT37" s="34" t="e">
        <f t="shared" si="66"/>
        <v>#DIV/0!</v>
      </c>
      <c r="CU37" s="34" t="e">
        <f t="shared" si="66"/>
        <v>#DIV/0!</v>
      </c>
      <c r="CV37" s="34" t="e">
        <f t="shared" si="66"/>
        <v>#DIV/0!</v>
      </c>
      <c r="CW37" s="34" t="e">
        <f t="shared" si="66"/>
        <v>#DIV/0!</v>
      </c>
      <c r="CX37" s="34" t="e">
        <f t="shared" si="66"/>
        <v>#DIV/0!</v>
      </c>
      <c r="CY37" s="34" t="e">
        <f t="shared" si="66"/>
        <v>#DIV/0!</v>
      </c>
      <c r="CZ37" s="34" t="e">
        <f t="shared" si="66"/>
        <v>#DIV/0!</v>
      </c>
      <c r="DA37" s="34" t="e">
        <f>DA36/($B$40*Profile!C64)</f>
        <v>#DIV/0!</v>
      </c>
      <c r="DB37" s="34" t="e">
        <f t="shared" ref="DB37:DF37" si="67">DB36/$B$40</f>
        <v>#DIV/0!</v>
      </c>
      <c r="DC37" s="34" t="e">
        <f t="shared" si="67"/>
        <v>#DIV/0!</v>
      </c>
      <c r="DD37" s="34" t="e">
        <f t="shared" si="67"/>
        <v>#DIV/0!</v>
      </c>
      <c r="DE37" s="34" t="e">
        <f t="shared" si="67"/>
        <v>#DIV/0!</v>
      </c>
      <c r="DF37" s="34" t="e">
        <f t="shared" si="67"/>
        <v>#DIV/0!</v>
      </c>
      <c r="DG37" s="34" t="e">
        <f>DG36/($B$40*Profile!C65)</f>
        <v>#DIV/0!</v>
      </c>
      <c r="DH37" s="34" t="e">
        <f t="shared" ref="DH37:DN37" si="68">DH36/$B$40</f>
        <v>#DIV/0!</v>
      </c>
      <c r="DI37" s="34" t="e">
        <f t="shared" si="68"/>
        <v>#DIV/0!</v>
      </c>
      <c r="DJ37" s="34" t="e">
        <f t="shared" si="68"/>
        <v>#DIV/0!</v>
      </c>
      <c r="DK37" s="34" t="e">
        <f t="shared" si="68"/>
        <v>#DIV/0!</v>
      </c>
      <c r="DL37" s="34" t="e">
        <f t="shared" si="68"/>
        <v>#DIV/0!</v>
      </c>
      <c r="DM37" s="34" t="e">
        <f t="shared" si="68"/>
        <v>#DIV/0!</v>
      </c>
      <c r="DN37" s="34" t="e">
        <f t="shared" si="68"/>
        <v>#DIV/0!</v>
      </c>
      <c r="DO37" s="34" t="e">
        <f>DO36/($B$40*Profile!C66)</f>
        <v>#DIV/0!</v>
      </c>
      <c r="DP37" s="34" t="e">
        <f t="shared" ref="DP37:DW37" si="69">DP36/$B$40</f>
        <v>#DIV/0!</v>
      </c>
      <c r="DQ37" s="34" t="e">
        <f t="shared" si="69"/>
        <v>#DIV/0!</v>
      </c>
      <c r="DR37" s="34" t="e">
        <f t="shared" si="69"/>
        <v>#DIV/0!</v>
      </c>
      <c r="DS37" s="34" t="e">
        <f t="shared" si="69"/>
        <v>#DIV/0!</v>
      </c>
      <c r="DT37" s="34" t="e">
        <f t="shared" si="69"/>
        <v>#DIV/0!</v>
      </c>
      <c r="DU37" s="34" t="e">
        <f t="shared" si="69"/>
        <v>#DIV/0!</v>
      </c>
      <c r="DV37" s="34" t="e">
        <f t="shared" si="69"/>
        <v>#DIV/0!</v>
      </c>
      <c r="DW37" s="34" t="e">
        <f t="shared" si="69"/>
        <v>#DIV/0!</v>
      </c>
      <c r="DX37" s="34" t="e">
        <f>DX36/($B$40*Profile!C67)</f>
        <v>#DIV/0!</v>
      </c>
      <c r="DY37" s="34" t="e">
        <f t="shared" ref="DY37:EH37" si="70">DY36/$B$40</f>
        <v>#DIV/0!</v>
      </c>
      <c r="DZ37" s="34" t="e">
        <f t="shared" si="70"/>
        <v>#DIV/0!</v>
      </c>
      <c r="EA37" s="34" t="e">
        <f t="shared" si="70"/>
        <v>#DIV/0!</v>
      </c>
      <c r="EB37" s="34" t="e">
        <f t="shared" si="70"/>
        <v>#DIV/0!</v>
      </c>
      <c r="EC37" s="34" t="e">
        <f t="shared" si="70"/>
        <v>#DIV/0!</v>
      </c>
      <c r="ED37" s="34" t="e">
        <f t="shared" si="70"/>
        <v>#DIV/0!</v>
      </c>
      <c r="EE37" s="34" t="e">
        <f t="shared" si="70"/>
        <v>#DIV/0!</v>
      </c>
      <c r="EF37" s="34" t="e">
        <f t="shared" si="70"/>
        <v>#DIV/0!</v>
      </c>
      <c r="EG37" s="34" t="e">
        <f t="shared" si="70"/>
        <v>#DIV/0!</v>
      </c>
      <c r="EH37" s="34" t="e">
        <f t="shared" si="70"/>
        <v>#DIV/0!</v>
      </c>
      <c r="EI37" s="34" t="e">
        <f>EI36/($B$40*Profile!C68)</f>
        <v>#DIV/0!</v>
      </c>
      <c r="EJ37" s="34" t="e">
        <f t="shared" ref="EJ37:EQ37" si="71">EJ36/$B$40</f>
        <v>#DIV/0!</v>
      </c>
      <c r="EK37" s="34" t="e">
        <f t="shared" si="71"/>
        <v>#DIV/0!</v>
      </c>
      <c r="EL37" s="34" t="e">
        <f t="shared" si="71"/>
        <v>#DIV/0!</v>
      </c>
      <c r="EM37" s="34" t="e">
        <f t="shared" si="71"/>
        <v>#DIV/0!</v>
      </c>
      <c r="EN37" s="34" t="e">
        <f t="shared" si="71"/>
        <v>#DIV/0!</v>
      </c>
      <c r="EO37" s="34" t="e">
        <f t="shared" si="71"/>
        <v>#DIV/0!</v>
      </c>
      <c r="EP37" s="34" t="e">
        <f t="shared" si="71"/>
        <v>#DIV/0!</v>
      </c>
      <c r="EQ37" s="34" t="e">
        <f t="shared" si="71"/>
        <v>#DIV/0!</v>
      </c>
      <c r="ER37" s="34" t="e">
        <f>ER36/($B$40*Profile!C69)</f>
        <v>#DIV/0!</v>
      </c>
      <c r="ES37" s="232"/>
      <c r="ET37" s="232"/>
      <c r="EU37" s="232"/>
      <c r="EV37" s="232" t="e">
        <f t="shared" ref="EV37:GI37" si="72">EV36/$B$40</f>
        <v>#DIV/0!</v>
      </c>
      <c r="EW37" s="232" t="e">
        <f t="shared" si="72"/>
        <v>#DIV/0!</v>
      </c>
      <c r="EX37" s="232" t="e">
        <f t="shared" si="72"/>
        <v>#DIV/0!</v>
      </c>
      <c r="EY37" s="232" t="e">
        <f t="shared" si="72"/>
        <v>#DIV/0!</v>
      </c>
      <c r="EZ37" s="232" t="e">
        <f t="shared" si="72"/>
        <v>#DIV/0!</v>
      </c>
      <c r="FA37" s="232" t="e">
        <f t="shared" si="72"/>
        <v>#DIV/0!</v>
      </c>
      <c r="FB37" s="232" t="e">
        <f t="shared" si="72"/>
        <v>#DIV/0!</v>
      </c>
      <c r="FC37" s="232" t="e">
        <f t="shared" si="72"/>
        <v>#DIV/0!</v>
      </c>
      <c r="FD37" s="232" t="e">
        <f t="shared" si="72"/>
        <v>#DIV/0!</v>
      </c>
      <c r="FE37" s="232" t="e">
        <f t="shared" si="72"/>
        <v>#DIV/0!</v>
      </c>
      <c r="FF37" s="232" t="e">
        <f t="shared" si="72"/>
        <v>#DIV/0!</v>
      </c>
      <c r="FG37" s="232" t="e">
        <f t="shared" si="72"/>
        <v>#DIV/0!</v>
      </c>
      <c r="FH37" s="232" t="e">
        <f t="shared" si="72"/>
        <v>#DIV/0!</v>
      </c>
      <c r="FI37" s="232" t="e">
        <f t="shared" si="72"/>
        <v>#DIV/0!</v>
      </c>
      <c r="FJ37" s="232" t="e">
        <f t="shared" si="72"/>
        <v>#DIV/0!</v>
      </c>
      <c r="FK37" s="232" t="e">
        <f t="shared" si="72"/>
        <v>#DIV/0!</v>
      </c>
      <c r="FL37" s="232" t="e">
        <f t="shared" si="72"/>
        <v>#DIV/0!</v>
      </c>
      <c r="FM37" s="232" t="e">
        <f t="shared" si="72"/>
        <v>#DIV/0!</v>
      </c>
      <c r="FN37" s="232" t="e">
        <f t="shared" si="72"/>
        <v>#DIV/0!</v>
      </c>
      <c r="FO37" s="232" t="e">
        <f t="shared" si="72"/>
        <v>#DIV/0!</v>
      </c>
      <c r="FP37" s="232" t="e">
        <f t="shared" si="72"/>
        <v>#DIV/0!</v>
      </c>
      <c r="FQ37" s="232" t="e">
        <f t="shared" si="72"/>
        <v>#DIV/0!</v>
      </c>
      <c r="FR37" s="232" t="e">
        <f t="shared" si="72"/>
        <v>#DIV/0!</v>
      </c>
      <c r="FS37" s="232" t="e">
        <f t="shared" si="72"/>
        <v>#DIV/0!</v>
      </c>
      <c r="FT37" s="232" t="e">
        <f t="shared" si="72"/>
        <v>#DIV/0!</v>
      </c>
      <c r="FU37" s="232" t="e">
        <f t="shared" si="72"/>
        <v>#DIV/0!</v>
      </c>
      <c r="FV37" s="232" t="e">
        <f t="shared" si="72"/>
        <v>#DIV/0!</v>
      </c>
      <c r="FW37" s="232" t="e">
        <f t="shared" si="72"/>
        <v>#DIV/0!</v>
      </c>
      <c r="FX37" s="232" t="e">
        <f t="shared" si="72"/>
        <v>#DIV/0!</v>
      </c>
      <c r="FY37" s="232" t="e">
        <f t="shared" si="72"/>
        <v>#DIV/0!</v>
      </c>
      <c r="FZ37" s="232" t="e">
        <f t="shared" si="72"/>
        <v>#DIV/0!</v>
      </c>
      <c r="GA37" s="232" t="e">
        <f t="shared" si="72"/>
        <v>#DIV/0!</v>
      </c>
      <c r="GB37" s="232" t="e">
        <f t="shared" si="72"/>
        <v>#DIV/0!</v>
      </c>
      <c r="GC37" s="232" t="e">
        <f t="shared" si="72"/>
        <v>#DIV/0!</v>
      </c>
      <c r="GD37" s="232" t="e">
        <f t="shared" si="72"/>
        <v>#DIV/0!</v>
      </c>
      <c r="GE37" s="232" t="e">
        <f t="shared" si="72"/>
        <v>#DIV/0!</v>
      </c>
      <c r="GF37" s="232" t="e">
        <f t="shared" si="72"/>
        <v>#DIV/0!</v>
      </c>
      <c r="GG37" s="232" t="e">
        <f t="shared" si="72"/>
        <v>#DIV/0!</v>
      </c>
      <c r="GH37" s="232" t="e">
        <f t="shared" si="72"/>
        <v>#DIV/0!</v>
      </c>
      <c r="GI37" s="232" t="e">
        <f t="shared" si="72"/>
        <v>#DIV/0!</v>
      </c>
    </row>
    <row r="38" spans="1:245" s="39" customFormat="1" ht="9" customHeight="1" thickBot="1" x14ac:dyDescent="0.3">
      <c r="C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O38" s="42"/>
      <c r="CD38" s="42"/>
      <c r="CM38" s="42"/>
      <c r="DA38" s="42"/>
      <c r="DG38" s="42"/>
      <c r="DO38" s="42"/>
      <c r="DP38" s="42"/>
      <c r="DX38" s="42"/>
      <c r="EI38" s="42"/>
      <c r="ER38" s="4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</row>
    <row r="39" spans="1:245" x14ac:dyDescent="0.25">
      <c r="B39" s="132" t="s">
        <v>140</v>
      </c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0"/>
      <c r="O39" s="30"/>
      <c r="P39" s="30"/>
      <c r="Q39" s="30"/>
      <c r="R39" s="42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42"/>
      <c r="AS39" s="42"/>
      <c r="BG39" s="42"/>
      <c r="BO39" s="42"/>
      <c r="CD39" s="42"/>
      <c r="CM39" s="42"/>
      <c r="DA39" s="42"/>
      <c r="DG39" s="42"/>
      <c r="DO39" s="42"/>
      <c r="DP39" s="42"/>
      <c r="DX39" s="42"/>
      <c r="EI39" s="42"/>
      <c r="ER39" s="42"/>
      <c r="EV39" s="233">
        <v>0.75</v>
      </c>
      <c r="EW39" s="234">
        <v>0.8</v>
      </c>
      <c r="EX39" s="234">
        <v>0.8</v>
      </c>
      <c r="EY39" s="234">
        <v>0.7</v>
      </c>
      <c r="EZ39" s="234">
        <v>0.5</v>
      </c>
      <c r="FA39" s="234">
        <v>0.5</v>
      </c>
      <c r="FB39" s="234">
        <v>0.5</v>
      </c>
      <c r="FC39" s="234">
        <v>0.5</v>
      </c>
      <c r="FD39" s="234">
        <v>0.65</v>
      </c>
      <c r="FE39" s="234">
        <v>0.7</v>
      </c>
      <c r="FF39" s="234">
        <v>0.7</v>
      </c>
      <c r="FG39" s="234">
        <v>0.7</v>
      </c>
      <c r="FH39" s="234">
        <v>0.5</v>
      </c>
      <c r="FI39" s="234"/>
      <c r="FJ39" s="234"/>
      <c r="FK39" s="234"/>
      <c r="FL39" s="234"/>
      <c r="FM39" s="234"/>
      <c r="FN39" s="234"/>
      <c r="FO39" s="234"/>
      <c r="FP39" s="234"/>
      <c r="FQ39" s="326">
        <v>0.8</v>
      </c>
      <c r="FR39" s="326">
        <v>0.8</v>
      </c>
      <c r="FS39" s="326">
        <v>0.8</v>
      </c>
      <c r="FT39" s="326">
        <v>0.75</v>
      </c>
      <c r="FU39" s="326">
        <v>0.65</v>
      </c>
      <c r="FV39" s="326">
        <v>0.65</v>
      </c>
      <c r="FW39" s="326">
        <v>0.65</v>
      </c>
      <c r="FX39" s="326">
        <v>0.5</v>
      </c>
      <c r="FY39" s="326">
        <v>0.5</v>
      </c>
      <c r="FZ39" s="326">
        <v>0.5</v>
      </c>
      <c r="GA39" s="326">
        <v>0.8</v>
      </c>
      <c r="GB39" s="326">
        <v>0.8</v>
      </c>
      <c r="GC39" s="326">
        <v>0.6</v>
      </c>
      <c r="GD39" s="326">
        <v>0.8</v>
      </c>
      <c r="GE39" s="234">
        <v>0.5</v>
      </c>
      <c r="GF39" s="234">
        <v>0.4</v>
      </c>
      <c r="GG39" s="234">
        <v>0.35</v>
      </c>
      <c r="GH39" s="234">
        <v>0.4</v>
      </c>
      <c r="GI39" s="234">
        <v>0.4</v>
      </c>
    </row>
    <row r="40" spans="1:245" ht="13.8" thickBot="1" x14ac:dyDescent="0.3">
      <c r="B40" s="156">
        <f>32-COUNTIF(B4:B35,0)</f>
        <v>0</v>
      </c>
      <c r="C40" s="43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42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42"/>
      <c r="AS40" s="42"/>
      <c r="BG40" s="42"/>
      <c r="BO40" s="42"/>
      <c r="CD40" s="42"/>
      <c r="CM40" s="42"/>
      <c r="DA40" s="42"/>
      <c r="DG40" s="42"/>
      <c r="DO40" s="42"/>
      <c r="DP40" s="42"/>
      <c r="DX40" s="42"/>
      <c r="EI40" s="42"/>
      <c r="ER40" s="42"/>
    </row>
    <row r="41" spans="1:245" x14ac:dyDescent="0.25">
      <c r="A41" s="39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42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42"/>
      <c r="AS41" s="42"/>
      <c r="BG41" s="42"/>
      <c r="BO41" s="42"/>
      <c r="CD41" s="42"/>
      <c r="CM41" s="42"/>
      <c r="DA41" s="42"/>
      <c r="DG41" s="42"/>
      <c r="DO41" s="42"/>
      <c r="DP41" s="42"/>
      <c r="DX41" s="42"/>
      <c r="EI41" s="42"/>
      <c r="ER41" s="42"/>
    </row>
    <row r="42" spans="1:245" x14ac:dyDescent="0.25"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42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42"/>
      <c r="AS42" s="42"/>
      <c r="BG42" s="42"/>
      <c r="BO42" s="42"/>
      <c r="CD42" s="42"/>
      <c r="CM42" s="42"/>
      <c r="DA42" s="42"/>
      <c r="DG42" s="42"/>
      <c r="DO42" s="42"/>
      <c r="DP42" s="42"/>
      <c r="DX42" s="42"/>
      <c r="EI42" s="42"/>
      <c r="ER42" s="42"/>
    </row>
    <row r="43" spans="1:245" x14ac:dyDescent="0.25"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42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42"/>
      <c r="AS43" s="42"/>
      <c r="BG43" s="42"/>
      <c r="BO43" s="42"/>
      <c r="CD43" s="42"/>
      <c r="CM43" s="42"/>
      <c r="DA43" s="42"/>
      <c r="DG43" s="42"/>
      <c r="DO43" s="42"/>
      <c r="DP43" s="42"/>
      <c r="DX43" s="42"/>
      <c r="EI43" s="42"/>
      <c r="ER43" s="42"/>
    </row>
    <row r="44" spans="1:245" x14ac:dyDescent="0.25"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42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42"/>
      <c r="AS44" s="42"/>
      <c r="BG44" s="42"/>
      <c r="BO44" s="42"/>
      <c r="CD44" s="42"/>
      <c r="CM44" s="42"/>
      <c r="DA44" s="42"/>
      <c r="DG44" s="42"/>
      <c r="DO44" s="42"/>
      <c r="DP44" s="42"/>
      <c r="DX44" s="42"/>
      <c r="EI44" s="42"/>
      <c r="ER44" s="42"/>
    </row>
    <row r="45" spans="1:245" x14ac:dyDescent="0.25"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42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42"/>
      <c r="AS45" s="42"/>
      <c r="BG45" s="42"/>
      <c r="BO45" s="42"/>
      <c r="CD45" s="42"/>
      <c r="CM45" s="42"/>
      <c r="DA45" s="42"/>
      <c r="DG45" s="42"/>
      <c r="DO45" s="42"/>
      <c r="DP45" s="42"/>
      <c r="DX45" s="42"/>
      <c r="EI45" s="42"/>
      <c r="ER45" s="42"/>
    </row>
    <row r="46" spans="1:245" x14ac:dyDescent="0.25"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42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42"/>
      <c r="AS46" s="42"/>
      <c r="BG46" s="42"/>
      <c r="BO46" s="42"/>
      <c r="CD46" s="42"/>
      <c r="CM46" s="42"/>
      <c r="DA46" s="42"/>
      <c r="DG46" s="42"/>
      <c r="DO46" s="42"/>
      <c r="DP46" s="42"/>
      <c r="DX46" s="42"/>
      <c r="EI46" s="42"/>
      <c r="ER46" s="42"/>
    </row>
    <row r="47" spans="1:245" x14ac:dyDescent="0.25"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42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42"/>
      <c r="AS47" s="42"/>
      <c r="BG47" s="42"/>
      <c r="BO47" s="42"/>
      <c r="CD47" s="42"/>
      <c r="CM47" s="42"/>
      <c r="DA47" s="42"/>
      <c r="DG47" s="42"/>
      <c r="DO47" s="42"/>
      <c r="DP47" s="42"/>
      <c r="DX47" s="42"/>
      <c r="EI47" s="42"/>
      <c r="ER47" s="42"/>
    </row>
    <row r="48" spans="1:245" x14ac:dyDescent="0.25"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42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42"/>
      <c r="AS48" s="42"/>
      <c r="BG48" s="42"/>
      <c r="BO48" s="42"/>
      <c r="CD48" s="42"/>
      <c r="CM48" s="42"/>
      <c r="DA48" s="42"/>
      <c r="DG48" s="42"/>
      <c r="DO48" s="42"/>
      <c r="DP48" s="42"/>
      <c r="DX48" s="42"/>
      <c r="EI48" s="42"/>
      <c r="ER48" s="42"/>
    </row>
    <row r="49" spans="4:148" x14ac:dyDescent="0.25"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42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42"/>
      <c r="AS49" s="42"/>
      <c r="BG49" s="42"/>
      <c r="BO49" s="42"/>
      <c r="CD49" s="42"/>
      <c r="CM49" s="42"/>
      <c r="DA49" s="42"/>
      <c r="DG49" s="42"/>
      <c r="DO49" s="42"/>
      <c r="DP49" s="42"/>
      <c r="DX49" s="42"/>
      <c r="EI49" s="42"/>
      <c r="ER49" s="42"/>
    </row>
    <row r="50" spans="4:148" x14ac:dyDescent="0.25"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42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42"/>
      <c r="AS50" s="42"/>
      <c r="BG50" s="42"/>
      <c r="BO50" s="42"/>
      <c r="CD50" s="42"/>
      <c r="CM50" s="42"/>
      <c r="DA50" s="42"/>
      <c r="DG50" s="42"/>
      <c r="DO50" s="42"/>
      <c r="DP50" s="42"/>
      <c r="DX50" s="42"/>
      <c r="EI50" s="42"/>
      <c r="ER50" s="42"/>
    </row>
    <row r="51" spans="4:148" x14ac:dyDescent="0.25"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42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42"/>
      <c r="AS51" s="42"/>
      <c r="BG51" s="42"/>
      <c r="BO51" s="42"/>
      <c r="CD51" s="42"/>
      <c r="CM51" s="42"/>
      <c r="DA51" s="42"/>
      <c r="DG51" s="42"/>
      <c r="DO51" s="42"/>
      <c r="DP51" s="42"/>
      <c r="DX51" s="42"/>
      <c r="EI51" s="42"/>
      <c r="ER51" s="42"/>
    </row>
    <row r="52" spans="4:148" x14ac:dyDescent="0.25"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42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42"/>
      <c r="AS52" s="42"/>
      <c r="BG52" s="42"/>
      <c r="BO52" s="42"/>
      <c r="CD52" s="42"/>
      <c r="CM52" s="42"/>
      <c r="DA52" s="42"/>
      <c r="DG52" s="42"/>
      <c r="DO52" s="42"/>
      <c r="DP52" s="42"/>
      <c r="DX52" s="42"/>
      <c r="EI52" s="42"/>
      <c r="ER52" s="42"/>
    </row>
    <row r="53" spans="4:148" x14ac:dyDescent="0.25"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42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42"/>
      <c r="AS53" s="42"/>
      <c r="BG53" s="42"/>
      <c r="BO53" s="42"/>
      <c r="CD53" s="42"/>
      <c r="CM53" s="42"/>
      <c r="DA53" s="42"/>
      <c r="DG53" s="42"/>
      <c r="DO53" s="42"/>
      <c r="DP53" s="42"/>
      <c r="DX53" s="42"/>
      <c r="EI53" s="42"/>
      <c r="ER53" s="42"/>
    </row>
    <row r="54" spans="4:148" x14ac:dyDescent="0.25"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42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42"/>
      <c r="AS54" s="42"/>
      <c r="BG54" s="42"/>
      <c r="BO54" s="42"/>
      <c r="CD54" s="42"/>
      <c r="CM54" s="42"/>
      <c r="DA54" s="42"/>
      <c r="DG54" s="42"/>
      <c r="DO54" s="42"/>
      <c r="DP54" s="42"/>
      <c r="DX54" s="42"/>
      <c r="EI54" s="42"/>
      <c r="ER54" s="42"/>
    </row>
    <row r="55" spans="4:148" x14ac:dyDescent="0.25"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42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42"/>
      <c r="AS55" s="42"/>
      <c r="BG55" s="42"/>
      <c r="BO55" s="42"/>
      <c r="CD55" s="42"/>
      <c r="CM55" s="42"/>
      <c r="DA55" s="42"/>
      <c r="DG55" s="42"/>
      <c r="DO55" s="42"/>
      <c r="DP55" s="42"/>
      <c r="DX55" s="42"/>
      <c r="EI55" s="42"/>
      <c r="ER55" s="42"/>
    </row>
    <row r="56" spans="4:148" x14ac:dyDescent="0.25"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42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42"/>
      <c r="AS56" s="42"/>
      <c r="BG56" s="42"/>
      <c r="BO56" s="42"/>
      <c r="CD56" s="42"/>
      <c r="CM56" s="42"/>
      <c r="DA56" s="42"/>
      <c r="DG56" s="42"/>
      <c r="DO56" s="42"/>
      <c r="DP56" s="42"/>
      <c r="DX56" s="42"/>
      <c r="EI56" s="42"/>
      <c r="ER56" s="42"/>
    </row>
    <row r="57" spans="4:148" x14ac:dyDescent="0.25"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42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42"/>
      <c r="AS57" s="42"/>
      <c r="BG57" s="42"/>
      <c r="BO57" s="42"/>
      <c r="CD57" s="42"/>
      <c r="CM57" s="42"/>
      <c r="DA57" s="42"/>
      <c r="DG57" s="42"/>
      <c r="DO57" s="42"/>
      <c r="DP57" s="42"/>
      <c r="DX57" s="42"/>
      <c r="EI57" s="42"/>
      <c r="ER57" s="42"/>
    </row>
    <row r="58" spans="4:148" x14ac:dyDescent="0.25"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42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42"/>
      <c r="AS58" s="42"/>
      <c r="BG58" s="42"/>
      <c r="BO58" s="42"/>
      <c r="CD58" s="42"/>
      <c r="CM58" s="42"/>
      <c r="DA58" s="42"/>
      <c r="DG58" s="42"/>
      <c r="DO58" s="42"/>
      <c r="DP58" s="42"/>
      <c r="DX58" s="42"/>
      <c r="EI58" s="42"/>
      <c r="ER58" s="42"/>
    </row>
    <row r="59" spans="4:148" x14ac:dyDescent="0.25"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42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42"/>
      <c r="AS59" s="42"/>
      <c r="BG59" s="42"/>
      <c r="BO59" s="42"/>
      <c r="CD59" s="42"/>
      <c r="CM59" s="42"/>
      <c r="DA59" s="42"/>
      <c r="DG59" s="42"/>
      <c r="DO59" s="42"/>
      <c r="DP59" s="42"/>
      <c r="DX59" s="42"/>
      <c r="EI59" s="42"/>
      <c r="ER59" s="42"/>
    </row>
    <row r="60" spans="4:148" x14ac:dyDescent="0.25"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42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42"/>
      <c r="AS60" s="42"/>
      <c r="BG60" s="42"/>
      <c r="BO60" s="42"/>
      <c r="CD60" s="42"/>
      <c r="CM60" s="42"/>
      <c r="DA60" s="42"/>
      <c r="DG60" s="42"/>
      <c r="DO60" s="42"/>
      <c r="DP60" s="42"/>
      <c r="DX60" s="42"/>
      <c r="EI60" s="42"/>
      <c r="ER60" s="42"/>
    </row>
    <row r="61" spans="4:148" x14ac:dyDescent="0.25"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42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42"/>
      <c r="AS61" s="42"/>
      <c r="BG61" s="42"/>
      <c r="BO61" s="42"/>
      <c r="CD61" s="42"/>
      <c r="CM61" s="42"/>
      <c r="DA61" s="42"/>
      <c r="DG61" s="42"/>
      <c r="DO61" s="42"/>
      <c r="DP61" s="42"/>
      <c r="DX61" s="42"/>
      <c r="EI61" s="42"/>
      <c r="ER61" s="42"/>
    </row>
    <row r="62" spans="4:148" x14ac:dyDescent="0.25"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42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42"/>
      <c r="AS62" s="42"/>
      <c r="BG62" s="42"/>
      <c r="BO62" s="42"/>
      <c r="CD62" s="42"/>
      <c r="CM62" s="42"/>
      <c r="DA62" s="42"/>
      <c r="DG62" s="42"/>
      <c r="DO62" s="42"/>
      <c r="DP62" s="42"/>
      <c r="DX62" s="42"/>
      <c r="EI62" s="42"/>
      <c r="ER62" s="42"/>
    </row>
    <row r="63" spans="4:148" x14ac:dyDescent="0.25"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42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42"/>
      <c r="AS63" s="42"/>
      <c r="BG63" s="42"/>
      <c r="BO63" s="42"/>
      <c r="CD63" s="42"/>
      <c r="CM63" s="42"/>
      <c r="DA63" s="42"/>
      <c r="DG63" s="42"/>
      <c r="DO63" s="42"/>
      <c r="DP63" s="42"/>
      <c r="DX63" s="42"/>
      <c r="EI63" s="42"/>
      <c r="ER63" s="42"/>
    </row>
    <row r="64" spans="4:148" x14ac:dyDescent="0.25"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42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42"/>
      <c r="AS64" s="42"/>
      <c r="BG64" s="42"/>
      <c r="BO64" s="42"/>
      <c r="CD64" s="42"/>
      <c r="CM64" s="42"/>
      <c r="DA64" s="42"/>
      <c r="DG64" s="42"/>
      <c r="DO64" s="42"/>
      <c r="DP64" s="42"/>
      <c r="DX64" s="42"/>
      <c r="EI64" s="42"/>
      <c r="ER64" s="42"/>
    </row>
    <row r="65" spans="4:148" x14ac:dyDescent="0.25"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42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42"/>
      <c r="AS65" s="42"/>
      <c r="BG65" s="42"/>
      <c r="BO65" s="42"/>
      <c r="CD65" s="42"/>
      <c r="CM65" s="42"/>
      <c r="DA65" s="42"/>
      <c r="DG65" s="42"/>
      <c r="DO65" s="42"/>
      <c r="DP65" s="42"/>
      <c r="DX65" s="42"/>
      <c r="EI65" s="42"/>
      <c r="ER65" s="42"/>
    </row>
    <row r="66" spans="4:148" x14ac:dyDescent="0.25"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42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42"/>
      <c r="AS66" s="42"/>
      <c r="BG66" s="42"/>
      <c r="BO66" s="42"/>
      <c r="CD66" s="42"/>
      <c r="CM66" s="42"/>
      <c r="DA66" s="42"/>
      <c r="DG66" s="42"/>
      <c r="DO66" s="42"/>
      <c r="DP66" s="42"/>
      <c r="DX66" s="42"/>
      <c r="EI66" s="42"/>
      <c r="ER66" s="42"/>
    </row>
    <row r="67" spans="4:148" x14ac:dyDescent="0.25">
      <c r="D67" s="30"/>
      <c r="E67" s="30"/>
      <c r="F67" s="30"/>
      <c r="G67" s="30"/>
      <c r="H67" s="30"/>
      <c r="I67" s="30"/>
      <c r="J67" s="30"/>
      <c r="K67" s="30"/>
      <c r="L67" s="30"/>
      <c r="M67" s="30"/>
      <c r="N67" s="30"/>
      <c r="O67" s="30"/>
      <c r="P67" s="30"/>
      <c r="Q67" s="30"/>
      <c r="R67" s="42"/>
      <c r="S67" s="30"/>
      <c r="T67" s="30"/>
      <c r="U67" s="30"/>
      <c r="V67" s="30"/>
      <c r="W67" s="30"/>
      <c r="X67" s="30"/>
      <c r="Y67" s="30"/>
      <c r="Z67" s="30"/>
      <c r="AA67" s="30"/>
      <c r="AB67" s="30"/>
      <c r="AC67" s="42"/>
      <c r="AS67" s="42"/>
      <c r="BG67" s="42"/>
      <c r="BO67" s="42"/>
      <c r="CD67" s="42"/>
      <c r="CM67" s="42"/>
      <c r="DA67" s="42"/>
      <c r="DG67" s="42"/>
      <c r="DO67" s="42"/>
      <c r="DP67" s="42"/>
      <c r="DX67" s="42"/>
      <c r="EI67" s="42"/>
      <c r="ER67" s="42"/>
    </row>
    <row r="68" spans="4:148" x14ac:dyDescent="0.25"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0"/>
      <c r="O68" s="30"/>
      <c r="P68" s="30"/>
      <c r="Q68" s="30"/>
      <c r="R68" s="42"/>
      <c r="S68" s="30"/>
      <c r="T68" s="30"/>
      <c r="U68" s="30"/>
      <c r="V68" s="30"/>
      <c r="W68" s="30"/>
      <c r="X68" s="30"/>
      <c r="Y68" s="30"/>
      <c r="Z68" s="30"/>
      <c r="AA68" s="30"/>
      <c r="AB68" s="30"/>
      <c r="AC68" s="42"/>
      <c r="AS68" s="42"/>
      <c r="BG68" s="42"/>
      <c r="BO68" s="42"/>
      <c r="CD68" s="42"/>
      <c r="CM68" s="42"/>
      <c r="DA68" s="42"/>
      <c r="DG68" s="42"/>
      <c r="DO68" s="42"/>
      <c r="DP68" s="42"/>
      <c r="DX68" s="42"/>
      <c r="EI68" s="42"/>
      <c r="ER68" s="42"/>
    </row>
    <row r="69" spans="4:148" x14ac:dyDescent="0.25">
      <c r="D69" s="30"/>
      <c r="E69" s="30"/>
      <c r="F69" s="30"/>
      <c r="G69" s="30"/>
      <c r="H69" s="30"/>
      <c r="I69" s="30"/>
      <c r="J69" s="30"/>
      <c r="K69" s="30"/>
      <c r="L69" s="30"/>
      <c r="M69" s="30"/>
      <c r="N69" s="30"/>
      <c r="O69" s="30"/>
      <c r="P69" s="30"/>
      <c r="Q69" s="30"/>
      <c r="R69" s="42"/>
      <c r="S69" s="30"/>
      <c r="T69" s="30"/>
      <c r="U69" s="30"/>
      <c r="V69" s="30"/>
      <c r="W69" s="30"/>
      <c r="X69" s="30"/>
      <c r="Y69" s="30"/>
      <c r="Z69" s="30"/>
      <c r="AA69" s="30"/>
      <c r="AB69" s="30"/>
      <c r="AC69" s="42"/>
      <c r="AS69" s="42"/>
      <c r="BG69" s="42"/>
      <c r="BO69" s="42"/>
      <c r="CD69" s="42"/>
      <c r="CM69" s="42"/>
      <c r="DA69" s="42"/>
      <c r="DG69" s="42"/>
      <c r="DO69" s="42"/>
      <c r="DP69" s="42"/>
      <c r="DX69" s="42"/>
      <c r="EI69" s="42"/>
      <c r="ER69" s="42"/>
    </row>
    <row r="70" spans="4:148" x14ac:dyDescent="0.25"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0"/>
      <c r="O70" s="30"/>
      <c r="P70" s="30"/>
      <c r="Q70" s="30"/>
      <c r="R70" s="42"/>
      <c r="S70" s="30"/>
      <c r="T70" s="30"/>
      <c r="U70" s="30"/>
      <c r="V70" s="30"/>
      <c r="W70" s="30"/>
      <c r="X70" s="30"/>
      <c r="Y70" s="30"/>
      <c r="Z70" s="30"/>
      <c r="AA70" s="30"/>
      <c r="AB70" s="30"/>
      <c r="AC70" s="42"/>
      <c r="AS70" s="42"/>
      <c r="BG70" s="42"/>
      <c r="BO70" s="42"/>
      <c r="CD70" s="42"/>
      <c r="CM70" s="42"/>
      <c r="DA70" s="42"/>
      <c r="DG70" s="42"/>
      <c r="DO70" s="42"/>
      <c r="DP70" s="42"/>
      <c r="DX70" s="42"/>
      <c r="EI70" s="42"/>
      <c r="ER70" s="42"/>
    </row>
    <row r="71" spans="4:148" x14ac:dyDescent="0.25">
      <c r="D71" s="30"/>
      <c r="E71" s="30"/>
      <c r="F71" s="30"/>
      <c r="G71" s="30"/>
      <c r="H71" s="30"/>
      <c r="I71" s="30"/>
      <c r="J71" s="30"/>
      <c r="K71" s="30"/>
      <c r="L71" s="30"/>
      <c r="M71" s="30"/>
      <c r="N71" s="30"/>
      <c r="O71" s="30"/>
      <c r="P71" s="30"/>
      <c r="Q71" s="30"/>
      <c r="R71" s="42"/>
      <c r="S71" s="30"/>
      <c r="T71" s="30"/>
      <c r="U71" s="30"/>
      <c r="V71" s="30"/>
      <c r="W71" s="30"/>
      <c r="X71" s="30"/>
      <c r="Y71" s="30"/>
      <c r="Z71" s="30"/>
      <c r="AA71" s="30"/>
      <c r="AB71" s="30"/>
      <c r="AC71" s="42"/>
      <c r="AS71" s="42"/>
      <c r="BG71" s="42"/>
      <c r="BO71" s="42"/>
      <c r="CD71" s="42"/>
      <c r="CM71" s="42"/>
      <c r="DA71" s="42"/>
      <c r="DG71" s="42"/>
      <c r="DO71" s="42"/>
      <c r="DP71" s="42"/>
      <c r="DX71" s="42"/>
      <c r="EI71" s="42"/>
      <c r="ER71" s="42"/>
    </row>
    <row r="72" spans="4:148" x14ac:dyDescent="0.25"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0"/>
      <c r="O72" s="30"/>
      <c r="P72" s="30"/>
      <c r="Q72" s="30"/>
      <c r="R72" s="42"/>
      <c r="S72" s="30"/>
      <c r="T72" s="30"/>
      <c r="U72" s="30"/>
      <c r="V72" s="30"/>
      <c r="W72" s="30"/>
      <c r="X72" s="30"/>
      <c r="Y72" s="30"/>
      <c r="Z72" s="30"/>
      <c r="AA72" s="30"/>
      <c r="AB72" s="30"/>
      <c r="AC72" s="42"/>
      <c r="AS72" s="42"/>
      <c r="BG72" s="42"/>
      <c r="BO72" s="42"/>
      <c r="CD72" s="42"/>
      <c r="CM72" s="42"/>
      <c r="DA72" s="42"/>
      <c r="DG72" s="42"/>
      <c r="DO72" s="42"/>
      <c r="DP72" s="42"/>
      <c r="DX72" s="42"/>
      <c r="EI72" s="42"/>
      <c r="ER72" s="42"/>
    </row>
    <row r="73" spans="4:148" x14ac:dyDescent="0.25">
      <c r="D73" s="30"/>
      <c r="E73" s="30"/>
      <c r="F73" s="30"/>
      <c r="G73" s="30"/>
      <c r="H73" s="30"/>
      <c r="I73" s="30"/>
      <c r="J73" s="30"/>
      <c r="K73" s="30"/>
      <c r="L73" s="30"/>
      <c r="M73" s="30"/>
      <c r="N73" s="30"/>
      <c r="O73" s="30"/>
      <c r="P73" s="30"/>
      <c r="Q73" s="30"/>
      <c r="R73" s="42"/>
      <c r="S73" s="30"/>
      <c r="T73" s="30"/>
      <c r="U73" s="30"/>
      <c r="V73" s="30"/>
      <c r="W73" s="30"/>
      <c r="X73" s="30"/>
      <c r="Y73" s="30"/>
      <c r="Z73" s="30"/>
      <c r="AA73" s="30"/>
      <c r="AB73" s="30"/>
      <c r="AC73" s="42"/>
      <c r="AS73" s="42"/>
      <c r="BG73" s="42"/>
      <c r="BO73" s="42"/>
      <c r="CD73" s="42"/>
      <c r="CM73" s="42"/>
      <c r="DA73" s="42"/>
      <c r="DG73" s="42"/>
      <c r="DO73" s="42"/>
      <c r="DP73" s="42"/>
      <c r="DX73" s="42"/>
      <c r="EI73" s="42"/>
      <c r="ER73" s="42"/>
    </row>
    <row r="74" spans="4:148" x14ac:dyDescent="0.25"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/>
      <c r="P74" s="30"/>
      <c r="Q74" s="30"/>
      <c r="R74" s="42"/>
      <c r="S74" s="30"/>
      <c r="T74" s="30"/>
      <c r="U74" s="30"/>
      <c r="V74" s="30"/>
      <c r="W74" s="30"/>
      <c r="X74" s="30"/>
      <c r="Y74" s="30"/>
      <c r="Z74" s="30"/>
      <c r="AA74" s="30"/>
      <c r="AB74" s="30"/>
      <c r="AC74" s="42"/>
      <c r="AS74" s="42"/>
      <c r="BG74" s="42"/>
      <c r="BO74" s="42"/>
      <c r="CD74" s="42"/>
      <c r="CM74" s="42"/>
      <c r="DA74" s="42"/>
      <c r="DG74" s="42"/>
      <c r="DO74" s="42"/>
      <c r="DP74" s="42"/>
      <c r="DX74" s="42"/>
      <c r="EI74" s="42"/>
      <c r="ER74" s="42"/>
    </row>
    <row r="75" spans="4:148" x14ac:dyDescent="0.25"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42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42"/>
      <c r="AS75" s="42"/>
      <c r="BG75" s="42"/>
      <c r="BO75" s="42"/>
      <c r="CD75" s="42"/>
      <c r="CM75" s="42"/>
      <c r="DA75" s="42"/>
      <c r="DG75" s="42"/>
      <c r="DO75" s="42"/>
      <c r="DP75" s="42"/>
      <c r="DX75" s="42"/>
      <c r="EI75" s="42"/>
      <c r="ER75" s="42"/>
    </row>
    <row r="76" spans="4:148" x14ac:dyDescent="0.25"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42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42"/>
      <c r="AS76" s="42"/>
      <c r="BG76" s="42"/>
      <c r="BO76" s="42"/>
      <c r="CD76" s="42"/>
      <c r="CM76" s="42"/>
      <c r="DA76" s="42"/>
      <c r="DG76" s="42"/>
      <c r="DO76" s="42"/>
      <c r="DP76" s="42"/>
      <c r="DX76" s="42"/>
      <c r="EI76" s="42"/>
      <c r="ER76" s="42"/>
    </row>
    <row r="77" spans="4:148" x14ac:dyDescent="0.25"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42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42"/>
      <c r="AS77" s="42"/>
      <c r="BG77" s="42"/>
      <c r="BO77" s="42"/>
      <c r="CD77" s="42"/>
      <c r="CM77" s="42"/>
      <c r="DA77" s="42"/>
      <c r="DG77" s="42"/>
      <c r="DO77" s="42"/>
      <c r="DP77" s="42"/>
      <c r="DX77" s="42"/>
      <c r="EI77" s="42"/>
      <c r="ER77" s="42"/>
    </row>
    <row r="78" spans="4:148" x14ac:dyDescent="0.25">
      <c r="D78" s="30"/>
      <c r="E78" s="30"/>
      <c r="F78" s="30"/>
      <c r="G78" s="30"/>
      <c r="H78" s="30"/>
      <c r="I78" s="30"/>
      <c r="J78" s="30"/>
      <c r="K78" s="30"/>
      <c r="L78" s="30"/>
      <c r="M78" s="30"/>
      <c r="N78" s="30"/>
      <c r="O78" s="30"/>
      <c r="P78" s="30"/>
      <c r="Q78" s="30"/>
      <c r="R78" s="42"/>
      <c r="S78" s="30"/>
      <c r="T78" s="30"/>
      <c r="U78" s="30"/>
      <c r="V78" s="30"/>
      <c r="W78" s="30"/>
      <c r="X78" s="30"/>
      <c r="Y78" s="30"/>
      <c r="Z78" s="30"/>
      <c r="AA78" s="30"/>
      <c r="AB78" s="30"/>
      <c r="AC78" s="42"/>
      <c r="AS78" s="42"/>
      <c r="BG78" s="42"/>
      <c r="BO78" s="42"/>
      <c r="CD78" s="42"/>
      <c r="CM78" s="42"/>
      <c r="DA78" s="42"/>
      <c r="DG78" s="42"/>
      <c r="DO78" s="42"/>
      <c r="DP78" s="42"/>
      <c r="DX78" s="42"/>
      <c r="EI78" s="42"/>
      <c r="ER78" s="42"/>
    </row>
    <row r="79" spans="4:148" x14ac:dyDescent="0.25">
      <c r="D79" s="30"/>
      <c r="E79" s="30"/>
      <c r="F79" s="30"/>
      <c r="G79" s="30"/>
      <c r="H79" s="30"/>
      <c r="I79" s="30"/>
      <c r="J79" s="30"/>
      <c r="K79" s="30"/>
      <c r="L79" s="30"/>
      <c r="M79" s="30"/>
      <c r="N79" s="30"/>
      <c r="O79" s="30"/>
      <c r="P79" s="30"/>
      <c r="Q79" s="30"/>
      <c r="R79" s="42"/>
      <c r="S79" s="30"/>
      <c r="T79" s="30"/>
      <c r="U79" s="30"/>
      <c r="V79" s="30"/>
      <c r="W79" s="30"/>
      <c r="X79" s="30"/>
      <c r="Y79" s="30"/>
      <c r="Z79" s="30"/>
      <c r="AA79" s="30"/>
      <c r="AB79" s="30"/>
      <c r="AC79" s="42"/>
      <c r="AS79" s="42"/>
      <c r="BG79" s="42"/>
      <c r="BO79" s="42"/>
      <c r="CD79" s="42"/>
      <c r="CM79" s="42"/>
      <c r="DA79" s="42"/>
      <c r="DG79" s="42"/>
      <c r="DO79" s="42"/>
      <c r="DP79" s="42"/>
      <c r="DX79" s="42"/>
      <c r="EI79" s="42"/>
      <c r="ER79" s="42"/>
    </row>
    <row r="80" spans="4:148" x14ac:dyDescent="0.25">
      <c r="D80" s="30"/>
      <c r="E80" s="30"/>
      <c r="F80" s="30"/>
      <c r="G80" s="30"/>
      <c r="H80" s="30"/>
      <c r="I80" s="30"/>
      <c r="J80" s="30"/>
      <c r="K80" s="30"/>
      <c r="L80" s="30"/>
      <c r="M80" s="30"/>
      <c r="N80" s="30"/>
      <c r="O80" s="30"/>
      <c r="P80" s="30"/>
      <c r="Q80" s="30"/>
      <c r="R80" s="42"/>
      <c r="S80" s="30"/>
      <c r="T80" s="30"/>
      <c r="U80" s="30"/>
      <c r="V80" s="30"/>
      <c r="W80" s="30"/>
      <c r="X80" s="30"/>
      <c r="Y80" s="30"/>
      <c r="Z80" s="30"/>
      <c r="AA80" s="30"/>
      <c r="AB80" s="30"/>
      <c r="AC80" s="42"/>
      <c r="AS80" s="42"/>
      <c r="BG80" s="42"/>
      <c r="BO80" s="42"/>
      <c r="CD80" s="42"/>
      <c r="CM80" s="42"/>
      <c r="DA80" s="42"/>
      <c r="DG80" s="42"/>
      <c r="DO80" s="42"/>
      <c r="DP80" s="42"/>
      <c r="DX80" s="42"/>
      <c r="EI80" s="42"/>
      <c r="ER80" s="42"/>
    </row>
    <row r="81" spans="4:148" x14ac:dyDescent="0.25">
      <c r="D81" s="30"/>
      <c r="E81" s="30"/>
      <c r="F81" s="30"/>
      <c r="G81" s="30"/>
      <c r="H81" s="30"/>
      <c r="I81" s="30"/>
      <c r="J81" s="30"/>
      <c r="K81" s="30"/>
      <c r="L81" s="30"/>
      <c r="M81" s="30"/>
      <c r="N81" s="30"/>
      <c r="O81" s="30"/>
      <c r="P81" s="30"/>
      <c r="Q81" s="30"/>
      <c r="R81" s="42"/>
      <c r="S81" s="30"/>
      <c r="T81" s="30"/>
      <c r="U81" s="30"/>
      <c r="V81" s="30"/>
      <c r="W81" s="30"/>
      <c r="X81" s="30"/>
      <c r="Y81" s="30"/>
      <c r="Z81" s="30"/>
      <c r="AA81" s="30"/>
      <c r="AB81" s="30"/>
      <c r="AC81" s="42"/>
      <c r="AS81" s="42"/>
      <c r="BG81" s="42"/>
      <c r="BO81" s="42"/>
      <c r="CD81" s="42"/>
      <c r="CM81" s="42"/>
      <c r="DA81" s="42"/>
      <c r="DG81" s="42"/>
      <c r="DO81" s="42"/>
      <c r="DP81" s="42"/>
      <c r="DX81" s="42"/>
      <c r="EI81" s="42"/>
      <c r="ER81" s="42"/>
    </row>
    <row r="82" spans="4:148" x14ac:dyDescent="0.25"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0"/>
      <c r="O82" s="30"/>
      <c r="P82" s="30"/>
      <c r="Q82" s="30"/>
      <c r="R82" s="42"/>
      <c r="S82" s="30"/>
      <c r="T82" s="30"/>
      <c r="U82" s="30"/>
      <c r="V82" s="30"/>
      <c r="W82" s="30"/>
      <c r="X82" s="30"/>
      <c r="Y82" s="30"/>
      <c r="Z82" s="30"/>
      <c r="AA82" s="30"/>
      <c r="AB82" s="30"/>
      <c r="AC82" s="42"/>
      <c r="AS82" s="42"/>
      <c r="BG82" s="42"/>
      <c r="BO82" s="42"/>
      <c r="CD82" s="42"/>
      <c r="CM82" s="42"/>
      <c r="DA82" s="42"/>
      <c r="DG82" s="42"/>
      <c r="DO82" s="42"/>
      <c r="DP82" s="42"/>
      <c r="DX82" s="42"/>
      <c r="EI82" s="42"/>
      <c r="ER82" s="42"/>
    </row>
    <row r="83" spans="4:148" x14ac:dyDescent="0.25"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42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42"/>
      <c r="AS83" s="42"/>
      <c r="BG83" s="42"/>
      <c r="BO83" s="42"/>
      <c r="CD83" s="42"/>
      <c r="CM83" s="42"/>
      <c r="DA83" s="42"/>
      <c r="DG83" s="42"/>
      <c r="DO83" s="42"/>
      <c r="DP83" s="42"/>
      <c r="DX83" s="42"/>
      <c r="EI83" s="42"/>
      <c r="ER83" s="42"/>
    </row>
    <row r="84" spans="4:148" x14ac:dyDescent="0.25"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42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42"/>
      <c r="AS84" s="42"/>
      <c r="BG84" s="42"/>
      <c r="BO84" s="42"/>
      <c r="CD84" s="42"/>
      <c r="CM84" s="42"/>
      <c r="DA84" s="42"/>
      <c r="DG84" s="42"/>
      <c r="DO84" s="42"/>
      <c r="DP84" s="42"/>
      <c r="DX84" s="42"/>
      <c r="EI84" s="42"/>
      <c r="ER84" s="42"/>
    </row>
    <row r="85" spans="4:148" x14ac:dyDescent="0.25"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42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42"/>
      <c r="AS85" s="42"/>
      <c r="BG85" s="42"/>
      <c r="BO85" s="42"/>
      <c r="CD85" s="42"/>
      <c r="CM85" s="42"/>
      <c r="DA85" s="42"/>
      <c r="DG85" s="42"/>
      <c r="DO85" s="42"/>
      <c r="DP85" s="42"/>
      <c r="DX85" s="42"/>
      <c r="EI85" s="42"/>
      <c r="ER85" s="42"/>
    </row>
    <row r="86" spans="4:148" x14ac:dyDescent="0.25"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42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42"/>
      <c r="AS86" s="42"/>
      <c r="BG86" s="42"/>
      <c r="BO86" s="42"/>
      <c r="CD86" s="42"/>
      <c r="CM86" s="42"/>
      <c r="DA86" s="42"/>
      <c r="DG86" s="42"/>
      <c r="DO86" s="42"/>
      <c r="DP86" s="42"/>
      <c r="DX86" s="42"/>
      <c r="EI86" s="42"/>
      <c r="ER86" s="42"/>
    </row>
    <row r="87" spans="4:148" x14ac:dyDescent="0.25"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42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42"/>
      <c r="AS87" s="42"/>
      <c r="BG87" s="42"/>
      <c r="BO87" s="42"/>
      <c r="CD87" s="42"/>
      <c r="CM87" s="42"/>
      <c r="DA87" s="42"/>
      <c r="DG87" s="42"/>
      <c r="DO87" s="42"/>
      <c r="DP87" s="42"/>
      <c r="DX87" s="42"/>
      <c r="EI87" s="42"/>
      <c r="ER87" s="42"/>
    </row>
    <row r="88" spans="4:148" x14ac:dyDescent="0.25"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42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42"/>
      <c r="AS88" s="42"/>
      <c r="BG88" s="42"/>
      <c r="BO88" s="42"/>
      <c r="CD88" s="42"/>
      <c r="CM88" s="42"/>
      <c r="DA88" s="42"/>
      <c r="DG88" s="42"/>
      <c r="DO88" s="42"/>
      <c r="DP88" s="42"/>
      <c r="DX88" s="42"/>
      <c r="EI88" s="42"/>
      <c r="ER88" s="42"/>
    </row>
    <row r="89" spans="4:148" x14ac:dyDescent="0.25"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42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42"/>
      <c r="AS89" s="42"/>
      <c r="BG89" s="42"/>
      <c r="BO89" s="42"/>
      <c r="CD89" s="42"/>
      <c r="CM89" s="42"/>
      <c r="DA89" s="42"/>
      <c r="DG89" s="42"/>
      <c r="DO89" s="42"/>
      <c r="DP89" s="42"/>
      <c r="DX89" s="42"/>
      <c r="EI89" s="42"/>
      <c r="ER89" s="42"/>
    </row>
    <row r="90" spans="4:148" x14ac:dyDescent="0.25"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42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42"/>
      <c r="AS90" s="42"/>
      <c r="BG90" s="42"/>
      <c r="BO90" s="42"/>
      <c r="CD90" s="42"/>
      <c r="CM90" s="42"/>
      <c r="DA90" s="42"/>
      <c r="DG90" s="42"/>
      <c r="DO90" s="42"/>
      <c r="DP90" s="42"/>
      <c r="DX90" s="42"/>
      <c r="EI90" s="42"/>
      <c r="ER90" s="42"/>
    </row>
    <row r="91" spans="4:148" x14ac:dyDescent="0.25"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42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42"/>
      <c r="AS91" s="42"/>
      <c r="BG91" s="42"/>
      <c r="BO91" s="42"/>
      <c r="CD91" s="42"/>
      <c r="CM91" s="42"/>
      <c r="DA91" s="42"/>
      <c r="DG91" s="42"/>
      <c r="DO91" s="42"/>
      <c r="DP91" s="42"/>
      <c r="DX91" s="42"/>
      <c r="EI91" s="42"/>
      <c r="ER91" s="42"/>
    </row>
    <row r="92" spans="4:148" x14ac:dyDescent="0.25"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42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42"/>
      <c r="AS92" s="42"/>
      <c r="BG92" s="42"/>
      <c r="BO92" s="42"/>
      <c r="CD92" s="42"/>
      <c r="CM92" s="42"/>
      <c r="DA92" s="42"/>
      <c r="DG92" s="42"/>
      <c r="DO92" s="42"/>
      <c r="DP92" s="42"/>
      <c r="DX92" s="42"/>
      <c r="EI92" s="42"/>
      <c r="ER92" s="42"/>
    </row>
    <row r="93" spans="4:148" x14ac:dyDescent="0.25"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42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42"/>
      <c r="AS93" s="42"/>
      <c r="BG93" s="42"/>
      <c r="BO93" s="42"/>
      <c r="CD93" s="42"/>
      <c r="CM93" s="42"/>
      <c r="DA93" s="42"/>
      <c r="DG93" s="42"/>
      <c r="DO93" s="42"/>
      <c r="DP93" s="42"/>
      <c r="DX93" s="42"/>
      <c r="EI93" s="42"/>
      <c r="ER93" s="42"/>
    </row>
    <row r="94" spans="4:148" x14ac:dyDescent="0.25"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42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42"/>
      <c r="AS94" s="42"/>
      <c r="BG94" s="42"/>
      <c r="BO94" s="42"/>
      <c r="CD94" s="42"/>
      <c r="CM94" s="42"/>
      <c r="DA94" s="42"/>
      <c r="DG94" s="42"/>
      <c r="DO94" s="42"/>
      <c r="DP94" s="42"/>
      <c r="DX94" s="42"/>
      <c r="EI94" s="42"/>
      <c r="ER94" s="42"/>
    </row>
    <row r="95" spans="4:148" x14ac:dyDescent="0.25"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42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42"/>
      <c r="AS95" s="42"/>
      <c r="BG95" s="42"/>
      <c r="BO95" s="42"/>
      <c r="CD95" s="42"/>
      <c r="CM95" s="42"/>
      <c r="DA95" s="42"/>
      <c r="DG95" s="42"/>
      <c r="DO95" s="42"/>
      <c r="DP95" s="42"/>
      <c r="DX95" s="42"/>
      <c r="EI95" s="42"/>
      <c r="ER95" s="42"/>
    </row>
    <row r="96" spans="4:148" x14ac:dyDescent="0.25"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42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42"/>
      <c r="AS96" s="42"/>
      <c r="BG96" s="42"/>
      <c r="BO96" s="42"/>
      <c r="CD96" s="42"/>
      <c r="CM96" s="42"/>
      <c r="DA96" s="42"/>
      <c r="DG96" s="42"/>
      <c r="DO96" s="42"/>
      <c r="DP96" s="42"/>
      <c r="DX96" s="42"/>
      <c r="EI96" s="42"/>
      <c r="ER96" s="42"/>
    </row>
    <row r="97" spans="4:148" x14ac:dyDescent="0.25"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42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42"/>
      <c r="AS97" s="42"/>
      <c r="BG97" s="42"/>
      <c r="BO97" s="42"/>
      <c r="CD97" s="42"/>
      <c r="CM97" s="42"/>
      <c r="DA97" s="42"/>
      <c r="DG97" s="42"/>
      <c r="DO97" s="42"/>
      <c r="DP97" s="42"/>
      <c r="DX97" s="42"/>
      <c r="EI97" s="42"/>
      <c r="ER97" s="42"/>
    </row>
    <row r="98" spans="4:148" x14ac:dyDescent="0.25"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42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42"/>
      <c r="AS98" s="42"/>
      <c r="BG98" s="42"/>
      <c r="BO98" s="42"/>
      <c r="CD98" s="42"/>
      <c r="CM98" s="42"/>
      <c r="DA98" s="42"/>
      <c r="DG98" s="42"/>
      <c r="DO98" s="42"/>
      <c r="DP98" s="42"/>
      <c r="DX98" s="42"/>
      <c r="EI98" s="42"/>
      <c r="ER98" s="42"/>
    </row>
    <row r="99" spans="4:148" x14ac:dyDescent="0.25"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42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42"/>
      <c r="AS99" s="42"/>
      <c r="BG99" s="42"/>
      <c r="BO99" s="42"/>
      <c r="CD99" s="42"/>
      <c r="CM99" s="42"/>
      <c r="DA99" s="42"/>
      <c r="DG99" s="42"/>
      <c r="DO99" s="42"/>
      <c r="DP99" s="42"/>
      <c r="DX99" s="42"/>
      <c r="EI99" s="42"/>
      <c r="ER99" s="42"/>
    </row>
    <row r="100" spans="4:148" x14ac:dyDescent="0.25"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42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42"/>
      <c r="AS100" s="42"/>
      <c r="BG100" s="42"/>
      <c r="BO100" s="42"/>
      <c r="CD100" s="42"/>
      <c r="CM100" s="42"/>
      <c r="DA100" s="42"/>
      <c r="DG100" s="42"/>
      <c r="DO100" s="42"/>
      <c r="DP100" s="42"/>
      <c r="DX100" s="42"/>
      <c r="EI100" s="42"/>
      <c r="ER100" s="42"/>
    </row>
    <row r="101" spans="4:148" x14ac:dyDescent="0.25"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42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42"/>
      <c r="AS101" s="42"/>
      <c r="BG101" s="42"/>
      <c r="BO101" s="42"/>
      <c r="CD101" s="42"/>
      <c r="CM101" s="42"/>
      <c r="DA101" s="42"/>
      <c r="DG101" s="42"/>
      <c r="DO101" s="42"/>
      <c r="DP101" s="42"/>
      <c r="DX101" s="42"/>
      <c r="EI101" s="42"/>
      <c r="ER101" s="42"/>
    </row>
    <row r="102" spans="4:148" x14ac:dyDescent="0.25"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42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42"/>
      <c r="AS102" s="42"/>
      <c r="BG102" s="42"/>
      <c r="BO102" s="42"/>
      <c r="CD102" s="42"/>
      <c r="CM102" s="42"/>
      <c r="DA102" s="42"/>
      <c r="DG102" s="42"/>
      <c r="DO102" s="42"/>
      <c r="DP102" s="42"/>
      <c r="DX102" s="42"/>
      <c r="EI102" s="42"/>
      <c r="ER102" s="42"/>
    </row>
    <row r="103" spans="4:148" x14ac:dyDescent="0.25"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42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42"/>
      <c r="AS103" s="42"/>
      <c r="BG103" s="42"/>
      <c r="BO103" s="42"/>
      <c r="CD103" s="42"/>
      <c r="CM103" s="42"/>
      <c r="DA103" s="42"/>
      <c r="DG103" s="42"/>
      <c r="DO103" s="42"/>
      <c r="DP103" s="42"/>
      <c r="DX103" s="42"/>
      <c r="EI103" s="42"/>
      <c r="ER103" s="42"/>
    </row>
    <row r="104" spans="4:148" x14ac:dyDescent="0.25"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42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42"/>
      <c r="AS104" s="42"/>
      <c r="BG104" s="42"/>
      <c r="BO104" s="42"/>
      <c r="CD104" s="42"/>
      <c r="CM104" s="42"/>
      <c r="DA104" s="42"/>
      <c r="DG104" s="42"/>
      <c r="DO104" s="42"/>
      <c r="DP104" s="42"/>
      <c r="DX104" s="42"/>
      <c r="EI104" s="42"/>
      <c r="ER104" s="42"/>
    </row>
    <row r="105" spans="4:148" x14ac:dyDescent="0.25"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42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42"/>
      <c r="AS105" s="42"/>
      <c r="BG105" s="42"/>
      <c r="BO105" s="42"/>
      <c r="CD105" s="42"/>
      <c r="CM105" s="42"/>
      <c r="DA105" s="42"/>
      <c r="DG105" s="42"/>
      <c r="DO105" s="42"/>
      <c r="DP105" s="42"/>
      <c r="DX105" s="42"/>
      <c r="EI105" s="42"/>
      <c r="ER105" s="42"/>
    </row>
    <row r="106" spans="4:148" x14ac:dyDescent="0.25"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42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42"/>
      <c r="AS106" s="42"/>
      <c r="BG106" s="42"/>
      <c r="BO106" s="42"/>
      <c r="CD106" s="42"/>
      <c r="CM106" s="42"/>
      <c r="DA106" s="42"/>
      <c r="DG106" s="42"/>
      <c r="DO106" s="42"/>
      <c r="DP106" s="42"/>
      <c r="DX106" s="42"/>
      <c r="EI106" s="42"/>
      <c r="ER106" s="42"/>
    </row>
    <row r="107" spans="4:148" x14ac:dyDescent="0.25"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42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42"/>
      <c r="AS107" s="42"/>
      <c r="BG107" s="42"/>
      <c r="BO107" s="42"/>
      <c r="CD107" s="42"/>
      <c r="CM107" s="42"/>
      <c r="DA107" s="42"/>
      <c r="DG107" s="42"/>
      <c r="DO107" s="42"/>
      <c r="DP107" s="42"/>
      <c r="DX107" s="42"/>
      <c r="EI107" s="42"/>
      <c r="ER107" s="42"/>
    </row>
    <row r="108" spans="4:148" x14ac:dyDescent="0.25"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42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42"/>
      <c r="AS108" s="42"/>
      <c r="BG108" s="42"/>
      <c r="BO108" s="42"/>
      <c r="CD108" s="42"/>
      <c r="CM108" s="42"/>
      <c r="DA108" s="42"/>
      <c r="DG108" s="42"/>
      <c r="DO108" s="42"/>
      <c r="DP108" s="42"/>
      <c r="DX108" s="42"/>
      <c r="EI108" s="42"/>
      <c r="ER108" s="42"/>
    </row>
    <row r="109" spans="4:148" x14ac:dyDescent="0.25"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42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42"/>
      <c r="AS109" s="42"/>
      <c r="BG109" s="42"/>
      <c r="BO109" s="42"/>
      <c r="CD109" s="42"/>
      <c r="CM109" s="42"/>
      <c r="DA109" s="42"/>
      <c r="DG109" s="42"/>
      <c r="DO109" s="42"/>
      <c r="DP109" s="42"/>
      <c r="DX109" s="42"/>
      <c r="EI109" s="42"/>
      <c r="ER109" s="42"/>
    </row>
    <row r="110" spans="4:148" x14ac:dyDescent="0.25"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42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42"/>
      <c r="AS110" s="42"/>
      <c r="BG110" s="42"/>
      <c r="BO110" s="42"/>
      <c r="CD110" s="42"/>
      <c r="CM110" s="42"/>
      <c r="DA110" s="42"/>
      <c r="DG110" s="42"/>
      <c r="DO110" s="42"/>
      <c r="DP110" s="42"/>
      <c r="DX110" s="42"/>
      <c r="EI110" s="42"/>
      <c r="ER110" s="42"/>
    </row>
    <row r="111" spans="4:148" x14ac:dyDescent="0.25"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42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42"/>
      <c r="AS111" s="42"/>
      <c r="BG111" s="42"/>
      <c r="BO111" s="42"/>
      <c r="CD111" s="42"/>
      <c r="CM111" s="42"/>
      <c r="DA111" s="42"/>
      <c r="DG111" s="42"/>
      <c r="DO111" s="42"/>
      <c r="DP111" s="42"/>
      <c r="DX111" s="42"/>
      <c r="EI111" s="42"/>
      <c r="ER111" s="42"/>
    </row>
    <row r="112" spans="4:148" x14ac:dyDescent="0.25"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42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42"/>
      <c r="AS112" s="42"/>
      <c r="BG112" s="42"/>
      <c r="BO112" s="42"/>
      <c r="CD112" s="42"/>
      <c r="CM112" s="42"/>
      <c r="DA112" s="42"/>
      <c r="DG112" s="42"/>
      <c r="DO112" s="42"/>
      <c r="DP112" s="42"/>
      <c r="DX112" s="42"/>
      <c r="EI112" s="42"/>
      <c r="ER112" s="42"/>
    </row>
    <row r="113" spans="4:148" x14ac:dyDescent="0.25"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42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42"/>
      <c r="AS113" s="42"/>
      <c r="BG113" s="42"/>
      <c r="BO113" s="42"/>
      <c r="CD113" s="42"/>
      <c r="CM113" s="42"/>
      <c r="DA113" s="42"/>
      <c r="DG113" s="42"/>
      <c r="DO113" s="42"/>
      <c r="DP113" s="42"/>
      <c r="DX113" s="42"/>
      <c r="EI113" s="42"/>
      <c r="ER113" s="42"/>
    </row>
    <row r="114" spans="4:148" x14ac:dyDescent="0.25"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42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42"/>
      <c r="AS114" s="42"/>
      <c r="BG114" s="42"/>
      <c r="BO114" s="42"/>
      <c r="CD114" s="42"/>
      <c r="CM114" s="42"/>
      <c r="DA114" s="42"/>
      <c r="DG114" s="42"/>
      <c r="DO114" s="42"/>
      <c r="DP114" s="42"/>
      <c r="DX114" s="42"/>
      <c r="EI114" s="42"/>
      <c r="ER114" s="42"/>
    </row>
    <row r="115" spans="4:148" x14ac:dyDescent="0.25"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42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42"/>
      <c r="AS115" s="42"/>
      <c r="BG115" s="42"/>
      <c r="BO115" s="42"/>
      <c r="CD115" s="42"/>
      <c r="CM115" s="42"/>
      <c r="DA115" s="42"/>
      <c r="DG115" s="42"/>
      <c r="DO115" s="42"/>
      <c r="DP115" s="42"/>
      <c r="DX115" s="42"/>
      <c r="EI115" s="42"/>
      <c r="ER115" s="42"/>
    </row>
    <row r="116" spans="4:148" x14ac:dyDescent="0.25"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42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42"/>
      <c r="AS116" s="42"/>
      <c r="BG116" s="42"/>
      <c r="BO116" s="42"/>
      <c r="CD116" s="42"/>
      <c r="CM116" s="42"/>
      <c r="DA116" s="42"/>
      <c r="DG116" s="42"/>
      <c r="DO116" s="42"/>
      <c r="DP116" s="42"/>
      <c r="DX116" s="42"/>
      <c r="EI116" s="42"/>
      <c r="ER116" s="42"/>
    </row>
    <row r="117" spans="4:148" x14ac:dyDescent="0.25"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42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42"/>
      <c r="AS117" s="42"/>
      <c r="BG117" s="42"/>
      <c r="BO117" s="42"/>
      <c r="CD117" s="42"/>
      <c r="CM117" s="42"/>
      <c r="DA117" s="42"/>
      <c r="DG117" s="42"/>
      <c r="DO117" s="42"/>
      <c r="DP117" s="42"/>
      <c r="DX117" s="42"/>
      <c r="EI117" s="42"/>
      <c r="ER117" s="42"/>
    </row>
    <row r="118" spans="4:148" x14ac:dyDescent="0.25"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42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42"/>
      <c r="AS118" s="42"/>
      <c r="BG118" s="42"/>
      <c r="BO118" s="42"/>
      <c r="CD118" s="42"/>
      <c r="CM118" s="42"/>
      <c r="DA118" s="42"/>
      <c r="DG118" s="42"/>
      <c r="DO118" s="42"/>
      <c r="DP118" s="42"/>
      <c r="DX118" s="42"/>
      <c r="EI118" s="42"/>
      <c r="ER118" s="42"/>
    </row>
    <row r="119" spans="4:148" x14ac:dyDescent="0.25"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42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42"/>
      <c r="AS119" s="42"/>
      <c r="BG119" s="42"/>
      <c r="BO119" s="42"/>
      <c r="CD119" s="42"/>
      <c r="CM119" s="42"/>
      <c r="DA119" s="42"/>
      <c r="DG119" s="42"/>
      <c r="DO119" s="42"/>
      <c r="DP119" s="42"/>
      <c r="DX119" s="42"/>
      <c r="EI119" s="42"/>
      <c r="ER119" s="42"/>
    </row>
    <row r="120" spans="4:148" x14ac:dyDescent="0.25"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42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42"/>
      <c r="AS120" s="42"/>
      <c r="BG120" s="42"/>
      <c r="BO120" s="42"/>
      <c r="CD120" s="42"/>
      <c r="CM120" s="42"/>
      <c r="DA120" s="42"/>
      <c r="DG120" s="42"/>
      <c r="DO120" s="42"/>
      <c r="DP120" s="42"/>
      <c r="DX120" s="42"/>
      <c r="EI120" s="42"/>
      <c r="ER120" s="42"/>
    </row>
    <row r="121" spans="4:148" x14ac:dyDescent="0.25"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42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42"/>
      <c r="AS121" s="42"/>
      <c r="BG121" s="42"/>
      <c r="BO121" s="42"/>
      <c r="CD121" s="42"/>
      <c r="CM121" s="42"/>
      <c r="DA121" s="42"/>
      <c r="DG121" s="42"/>
      <c r="DO121" s="42"/>
      <c r="DP121" s="42"/>
      <c r="DX121" s="42"/>
      <c r="EI121" s="42"/>
      <c r="ER121" s="42"/>
    </row>
    <row r="122" spans="4:148" x14ac:dyDescent="0.25"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42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42"/>
      <c r="AS122" s="42"/>
      <c r="BG122" s="42"/>
      <c r="BO122" s="42"/>
      <c r="CD122" s="42"/>
      <c r="CM122" s="42"/>
      <c r="DA122" s="42"/>
      <c r="DG122" s="42"/>
      <c r="DO122" s="42"/>
      <c r="DP122" s="42"/>
      <c r="DX122" s="42"/>
      <c r="EI122" s="42"/>
      <c r="ER122" s="42"/>
    </row>
    <row r="123" spans="4:148" x14ac:dyDescent="0.25"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42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42"/>
      <c r="AS123" s="42"/>
      <c r="BG123" s="42"/>
      <c r="BO123" s="42"/>
      <c r="CD123" s="42"/>
      <c r="CM123" s="42"/>
      <c r="DA123" s="42"/>
      <c r="DG123" s="42"/>
      <c r="DO123" s="42"/>
      <c r="DP123" s="42"/>
      <c r="DX123" s="42"/>
      <c r="EI123" s="42"/>
      <c r="ER123" s="42"/>
    </row>
    <row r="124" spans="4:148" x14ac:dyDescent="0.25"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42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42"/>
      <c r="AS124" s="42"/>
      <c r="BG124" s="42"/>
      <c r="BO124" s="42"/>
      <c r="CD124" s="42"/>
      <c r="CM124" s="42"/>
      <c r="DA124" s="42"/>
      <c r="DG124" s="42"/>
      <c r="DO124" s="42"/>
      <c r="DP124" s="42"/>
      <c r="DX124" s="42"/>
      <c r="EI124" s="42"/>
      <c r="ER124" s="42"/>
    </row>
    <row r="125" spans="4:148" x14ac:dyDescent="0.25"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42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42"/>
      <c r="AS125" s="42"/>
      <c r="BG125" s="42"/>
      <c r="BO125" s="42"/>
      <c r="CD125" s="42"/>
      <c r="CM125" s="42"/>
      <c r="DA125" s="42"/>
      <c r="DG125" s="42"/>
      <c r="DO125" s="42"/>
      <c r="DP125" s="42"/>
      <c r="DX125" s="42"/>
      <c r="EI125" s="42"/>
      <c r="ER125" s="42"/>
    </row>
    <row r="126" spans="4:148" x14ac:dyDescent="0.25"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42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42"/>
      <c r="AS126" s="42"/>
      <c r="BG126" s="42"/>
      <c r="BO126" s="42"/>
      <c r="CD126" s="42"/>
      <c r="CM126" s="42"/>
      <c r="DA126" s="42"/>
      <c r="DG126" s="42"/>
      <c r="DO126" s="42"/>
      <c r="DP126" s="42"/>
      <c r="DX126" s="42"/>
      <c r="EI126" s="42"/>
      <c r="ER126" s="42"/>
    </row>
    <row r="127" spans="4:148" x14ac:dyDescent="0.25"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42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42"/>
      <c r="AS127" s="42"/>
      <c r="BG127" s="42"/>
      <c r="BO127" s="42"/>
      <c r="CD127" s="42"/>
      <c r="CM127" s="42"/>
      <c r="DA127" s="42"/>
      <c r="DG127" s="42"/>
      <c r="DO127" s="42"/>
      <c r="DP127" s="42"/>
      <c r="DX127" s="42"/>
      <c r="EI127" s="42"/>
      <c r="ER127" s="42"/>
    </row>
    <row r="128" spans="4:148" x14ac:dyDescent="0.25"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42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42"/>
      <c r="AS128" s="42"/>
      <c r="BG128" s="42"/>
      <c r="BO128" s="42"/>
      <c r="CD128" s="42"/>
      <c r="CM128" s="42"/>
      <c r="DA128" s="42"/>
      <c r="DG128" s="42"/>
      <c r="DO128" s="42"/>
      <c r="DP128" s="42"/>
      <c r="DX128" s="42"/>
      <c r="EI128" s="42"/>
      <c r="ER128" s="42"/>
    </row>
    <row r="129" spans="4:148" x14ac:dyDescent="0.25"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42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42"/>
      <c r="AS129" s="42"/>
      <c r="BG129" s="42"/>
      <c r="BO129" s="42"/>
      <c r="CD129" s="42"/>
      <c r="CM129" s="42"/>
      <c r="DA129" s="42"/>
      <c r="DG129" s="42"/>
      <c r="DO129" s="42"/>
      <c r="DP129" s="42"/>
      <c r="DX129" s="42"/>
      <c r="EI129" s="42"/>
      <c r="ER129" s="42"/>
    </row>
    <row r="130" spans="4:148" x14ac:dyDescent="0.25"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42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42"/>
      <c r="AS130" s="42"/>
      <c r="BG130" s="42"/>
      <c r="BO130" s="42"/>
      <c r="CD130" s="42"/>
      <c r="CM130" s="42"/>
      <c r="DA130" s="42"/>
      <c r="DG130" s="42"/>
      <c r="DO130" s="42"/>
      <c r="DP130" s="42"/>
      <c r="DX130" s="42"/>
      <c r="EI130" s="42"/>
      <c r="ER130" s="42"/>
    </row>
    <row r="131" spans="4:148" x14ac:dyDescent="0.25"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42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42"/>
      <c r="AS131" s="42"/>
      <c r="BG131" s="42"/>
      <c r="BO131" s="42"/>
      <c r="CD131" s="42"/>
      <c r="CM131" s="42"/>
      <c r="DA131" s="42"/>
      <c r="DG131" s="42"/>
      <c r="DO131" s="42"/>
      <c r="DP131" s="42"/>
      <c r="DX131" s="42"/>
      <c r="EI131" s="42"/>
      <c r="ER131" s="42"/>
    </row>
    <row r="132" spans="4:148" x14ac:dyDescent="0.25"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42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42"/>
      <c r="AS132" s="42"/>
      <c r="BG132" s="42"/>
      <c r="BO132" s="42"/>
      <c r="CD132" s="42"/>
      <c r="CM132" s="42"/>
      <c r="DA132" s="42"/>
      <c r="DG132" s="42"/>
      <c r="DO132" s="42"/>
      <c r="DP132" s="42"/>
      <c r="DX132" s="42"/>
      <c r="EI132" s="42"/>
      <c r="ER132" s="42"/>
    </row>
    <row r="133" spans="4:148" x14ac:dyDescent="0.25"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42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42"/>
      <c r="AS133" s="42"/>
      <c r="BG133" s="42"/>
      <c r="BO133" s="42"/>
      <c r="CD133" s="42"/>
      <c r="CM133" s="42"/>
      <c r="DA133" s="42"/>
      <c r="DG133" s="42"/>
      <c r="DO133" s="42"/>
      <c r="DP133" s="42"/>
      <c r="DX133" s="42"/>
      <c r="EI133" s="42"/>
      <c r="ER133" s="42"/>
    </row>
    <row r="134" spans="4:148" x14ac:dyDescent="0.25"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42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42"/>
      <c r="AS134" s="42"/>
      <c r="BG134" s="42"/>
      <c r="BO134" s="42"/>
      <c r="CD134" s="42"/>
      <c r="CM134" s="42"/>
      <c r="DA134" s="42"/>
      <c r="DG134" s="42"/>
      <c r="DO134" s="42"/>
      <c r="DP134" s="42"/>
      <c r="DX134" s="42"/>
      <c r="EI134" s="42"/>
      <c r="ER134" s="42"/>
    </row>
    <row r="135" spans="4:148" x14ac:dyDescent="0.25"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42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42"/>
      <c r="AS135" s="42"/>
      <c r="BG135" s="42"/>
      <c r="BO135" s="42"/>
      <c r="CD135" s="42"/>
      <c r="CM135" s="42"/>
      <c r="DA135" s="42"/>
      <c r="DG135" s="42"/>
      <c r="DO135" s="42"/>
      <c r="DP135" s="42"/>
      <c r="DX135" s="42"/>
      <c r="EI135" s="42"/>
      <c r="ER135" s="42"/>
    </row>
    <row r="136" spans="4:148" x14ac:dyDescent="0.25"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42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42"/>
      <c r="AS136" s="42"/>
      <c r="BG136" s="42"/>
      <c r="BO136" s="42"/>
      <c r="CD136" s="42"/>
      <c r="CM136" s="42"/>
      <c r="DA136" s="42"/>
      <c r="DG136" s="42"/>
      <c r="DO136" s="42"/>
      <c r="DP136" s="42"/>
      <c r="DX136" s="42"/>
      <c r="EI136" s="42"/>
      <c r="ER136" s="42"/>
    </row>
    <row r="137" spans="4:148" x14ac:dyDescent="0.25"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42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42"/>
      <c r="AS137" s="42"/>
      <c r="BG137" s="42"/>
      <c r="BO137" s="42"/>
      <c r="CD137" s="42"/>
      <c r="CM137" s="42"/>
      <c r="DA137" s="42"/>
      <c r="DG137" s="42"/>
      <c r="DO137" s="42"/>
      <c r="DP137" s="42"/>
      <c r="DX137" s="42"/>
      <c r="EI137" s="42"/>
      <c r="ER137" s="42"/>
    </row>
    <row r="138" spans="4:148" x14ac:dyDescent="0.25"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42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42"/>
      <c r="AS138" s="42"/>
      <c r="BG138" s="42"/>
      <c r="BO138" s="42"/>
      <c r="CD138" s="42"/>
      <c r="CM138" s="42"/>
      <c r="DA138" s="42"/>
      <c r="DG138" s="42"/>
      <c r="DO138" s="42"/>
      <c r="DP138" s="42"/>
      <c r="DX138" s="42"/>
      <c r="EI138" s="42"/>
      <c r="ER138" s="42"/>
    </row>
    <row r="139" spans="4:148" x14ac:dyDescent="0.25"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42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42"/>
      <c r="AS139" s="42"/>
      <c r="BG139" s="42"/>
      <c r="BO139" s="42"/>
      <c r="CD139" s="42"/>
      <c r="CM139" s="42"/>
      <c r="DA139" s="42"/>
      <c r="DG139" s="42"/>
      <c r="DO139" s="42"/>
      <c r="DP139" s="42"/>
      <c r="DX139" s="42"/>
      <c r="EI139" s="42"/>
      <c r="ER139" s="42"/>
    </row>
    <row r="140" spans="4:148" x14ac:dyDescent="0.25"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42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42"/>
      <c r="AS140" s="42"/>
      <c r="BG140" s="42"/>
      <c r="BO140" s="42"/>
      <c r="CD140" s="42"/>
      <c r="CM140" s="42"/>
      <c r="DA140" s="42"/>
      <c r="DG140" s="42"/>
      <c r="DO140" s="42"/>
      <c r="DP140" s="42"/>
      <c r="DX140" s="42"/>
      <c r="EI140" s="42"/>
      <c r="ER140" s="42"/>
    </row>
    <row r="141" spans="4:148" x14ac:dyDescent="0.25"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42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42"/>
      <c r="AS141" s="42"/>
      <c r="BG141" s="42"/>
      <c r="BO141" s="42"/>
      <c r="CD141" s="42"/>
      <c r="CM141" s="42"/>
      <c r="DA141" s="42"/>
      <c r="DG141" s="42"/>
      <c r="DO141" s="42"/>
      <c r="DP141" s="42"/>
      <c r="DX141" s="42"/>
      <c r="EI141" s="42"/>
      <c r="ER141" s="42"/>
    </row>
    <row r="142" spans="4:148" x14ac:dyDescent="0.25"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42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42"/>
      <c r="AS142" s="42"/>
      <c r="BG142" s="42"/>
      <c r="BO142" s="42"/>
      <c r="CD142" s="42"/>
      <c r="CM142" s="42"/>
      <c r="DA142" s="42"/>
      <c r="DG142" s="42"/>
      <c r="DO142" s="42"/>
      <c r="DP142" s="42"/>
      <c r="DX142" s="42"/>
      <c r="EI142" s="42"/>
      <c r="ER142" s="42"/>
    </row>
    <row r="143" spans="4:148" x14ac:dyDescent="0.25"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42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42"/>
      <c r="AS143" s="42"/>
      <c r="BG143" s="42"/>
      <c r="BO143" s="42"/>
      <c r="CD143" s="42"/>
      <c r="CM143" s="42"/>
      <c r="DA143" s="42"/>
      <c r="DG143" s="42"/>
      <c r="DO143" s="42"/>
      <c r="DP143" s="42"/>
      <c r="DX143" s="42"/>
      <c r="EI143" s="42"/>
      <c r="ER143" s="42"/>
    </row>
    <row r="144" spans="4:148" x14ac:dyDescent="0.25"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42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42"/>
      <c r="AS144" s="42"/>
      <c r="BG144" s="42"/>
      <c r="BO144" s="42"/>
      <c r="CD144" s="42"/>
      <c r="CM144" s="42"/>
      <c r="DA144" s="42"/>
      <c r="DG144" s="42"/>
      <c r="DO144" s="42"/>
      <c r="DP144" s="42"/>
      <c r="DX144" s="42"/>
      <c r="EI144" s="42"/>
      <c r="ER144" s="42"/>
    </row>
    <row r="145" spans="4:148" x14ac:dyDescent="0.25"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42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42"/>
      <c r="AS145" s="42"/>
      <c r="BG145" s="42"/>
      <c r="BO145" s="42"/>
      <c r="CD145" s="42"/>
      <c r="CM145" s="42"/>
      <c r="DA145" s="42"/>
      <c r="DG145" s="42"/>
      <c r="DO145" s="42"/>
      <c r="DP145" s="42"/>
      <c r="DX145" s="42"/>
      <c r="EI145" s="42"/>
      <c r="ER145" s="42"/>
    </row>
    <row r="146" spans="4:148" x14ac:dyDescent="0.25"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42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42"/>
      <c r="AS146" s="42"/>
      <c r="BG146" s="42"/>
      <c r="BO146" s="42"/>
      <c r="CD146" s="42"/>
      <c r="CM146" s="42"/>
      <c r="DA146" s="42"/>
      <c r="DG146" s="42"/>
      <c r="DO146" s="42"/>
      <c r="DP146" s="42"/>
      <c r="DX146" s="42"/>
      <c r="EI146" s="42"/>
      <c r="ER146" s="42"/>
    </row>
    <row r="147" spans="4:148" x14ac:dyDescent="0.25"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42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42"/>
      <c r="AS147" s="42"/>
      <c r="BG147" s="42"/>
      <c r="BO147" s="42"/>
      <c r="CD147" s="42"/>
      <c r="CM147" s="42"/>
      <c r="DA147" s="42"/>
      <c r="DG147" s="42"/>
      <c r="DO147" s="42"/>
      <c r="DP147" s="42"/>
      <c r="DX147" s="42"/>
      <c r="EI147" s="42"/>
      <c r="ER147" s="42"/>
    </row>
    <row r="148" spans="4:148" x14ac:dyDescent="0.25"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42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42"/>
      <c r="AS148" s="42"/>
      <c r="BG148" s="42"/>
      <c r="BO148" s="42"/>
      <c r="CD148" s="42"/>
      <c r="CM148" s="42"/>
      <c r="DA148" s="42"/>
      <c r="DG148" s="42"/>
      <c r="DO148" s="42"/>
      <c r="DP148" s="42"/>
      <c r="DX148" s="42"/>
      <c r="EI148" s="42"/>
      <c r="ER148" s="42"/>
    </row>
    <row r="149" spans="4:148" x14ac:dyDescent="0.25"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42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42"/>
      <c r="AS149" s="42"/>
      <c r="BG149" s="42"/>
      <c r="BO149" s="42"/>
      <c r="CD149" s="42"/>
      <c r="CM149" s="42"/>
      <c r="DA149" s="42"/>
      <c r="DG149" s="42"/>
      <c r="DO149" s="42"/>
      <c r="DP149" s="42"/>
      <c r="DX149" s="42"/>
      <c r="EI149" s="42"/>
      <c r="ER149" s="42"/>
    </row>
    <row r="150" spans="4:148" x14ac:dyDescent="0.25"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42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42"/>
      <c r="AS150" s="42"/>
      <c r="BG150" s="42"/>
      <c r="BO150" s="42"/>
      <c r="CD150" s="42"/>
      <c r="CM150" s="42"/>
      <c r="DA150" s="42"/>
      <c r="DG150" s="42"/>
      <c r="DO150" s="42"/>
      <c r="DP150" s="42"/>
      <c r="DX150" s="42"/>
      <c r="EI150" s="42"/>
      <c r="ER150" s="42"/>
    </row>
    <row r="151" spans="4:148" x14ac:dyDescent="0.25"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42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42"/>
      <c r="AS151" s="42"/>
      <c r="BG151" s="42"/>
      <c r="BO151" s="42"/>
      <c r="CD151" s="42"/>
      <c r="CM151" s="42"/>
      <c r="DA151" s="42"/>
      <c r="DG151" s="42"/>
      <c r="DO151" s="42"/>
      <c r="DP151" s="42"/>
      <c r="DX151" s="42"/>
      <c r="EI151" s="42"/>
      <c r="ER151" s="42"/>
    </row>
    <row r="152" spans="4:148" x14ac:dyDescent="0.25"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42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42"/>
      <c r="AS152" s="42"/>
      <c r="BG152" s="42"/>
      <c r="BO152" s="42"/>
      <c r="CD152" s="42"/>
      <c r="CM152" s="42"/>
      <c r="DA152" s="42"/>
      <c r="DG152" s="42"/>
      <c r="DO152" s="42"/>
      <c r="DP152" s="42"/>
      <c r="DX152" s="42"/>
      <c r="EI152" s="42"/>
      <c r="ER152" s="42"/>
    </row>
    <row r="153" spans="4:148" x14ac:dyDescent="0.25"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42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42"/>
      <c r="AS153" s="42"/>
      <c r="BG153" s="42"/>
      <c r="BO153" s="42"/>
      <c r="CD153" s="42"/>
      <c r="CM153" s="42"/>
      <c r="DA153" s="42"/>
      <c r="DG153" s="42"/>
      <c r="DO153" s="42"/>
      <c r="DP153" s="42"/>
      <c r="DX153" s="42"/>
      <c r="EI153" s="42"/>
      <c r="ER153" s="42"/>
    </row>
    <row r="154" spans="4:148" x14ac:dyDescent="0.25"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42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42"/>
      <c r="AS154" s="42"/>
      <c r="BG154" s="42"/>
      <c r="BO154" s="42"/>
      <c r="CD154" s="42"/>
      <c r="CM154" s="42"/>
      <c r="DA154" s="42"/>
      <c r="DG154" s="42"/>
      <c r="DO154" s="42"/>
      <c r="DP154" s="42"/>
      <c r="DX154" s="42"/>
      <c r="EI154" s="42"/>
      <c r="ER154" s="42"/>
    </row>
    <row r="155" spans="4:148" x14ac:dyDescent="0.25"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42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42"/>
      <c r="AS155" s="42"/>
      <c r="BG155" s="42"/>
      <c r="BO155" s="42"/>
      <c r="CD155" s="42"/>
      <c r="CM155" s="42"/>
      <c r="DA155" s="42"/>
      <c r="DG155" s="42"/>
      <c r="DO155" s="42"/>
      <c r="DP155" s="42"/>
      <c r="DX155" s="42"/>
      <c r="EI155" s="42"/>
      <c r="ER155" s="42"/>
    </row>
    <row r="156" spans="4:148" x14ac:dyDescent="0.25"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42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42"/>
      <c r="AS156" s="42"/>
      <c r="BG156" s="42"/>
      <c r="BO156" s="42"/>
      <c r="CD156" s="42"/>
      <c r="CM156" s="42"/>
      <c r="DA156" s="42"/>
      <c r="DG156" s="42"/>
      <c r="DO156" s="42"/>
      <c r="DP156" s="42"/>
      <c r="DX156" s="42"/>
      <c r="EI156" s="42"/>
      <c r="ER156" s="42"/>
    </row>
    <row r="157" spans="4:148" x14ac:dyDescent="0.25"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42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42"/>
      <c r="AS157" s="42"/>
      <c r="BG157" s="42"/>
      <c r="BO157" s="42"/>
      <c r="CD157" s="42"/>
      <c r="CM157" s="42"/>
      <c r="DA157" s="42"/>
      <c r="DG157" s="42"/>
      <c r="DO157" s="42"/>
      <c r="DP157" s="42"/>
      <c r="DX157" s="42"/>
      <c r="EI157" s="42"/>
      <c r="ER157" s="42"/>
    </row>
    <row r="158" spans="4:148" x14ac:dyDescent="0.25"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42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42"/>
      <c r="AS158" s="42"/>
      <c r="BG158" s="42"/>
      <c r="BO158" s="42"/>
      <c r="CD158" s="42"/>
      <c r="CM158" s="42"/>
      <c r="DA158" s="42"/>
      <c r="DG158" s="42"/>
      <c r="DO158" s="42"/>
      <c r="DP158" s="42"/>
      <c r="DX158" s="42"/>
      <c r="EI158" s="42"/>
      <c r="ER158" s="42"/>
    </row>
    <row r="159" spans="4:148" x14ac:dyDescent="0.25"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42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42"/>
      <c r="AS159" s="42"/>
      <c r="BG159" s="42"/>
      <c r="BO159" s="42"/>
      <c r="CD159" s="42"/>
      <c r="CM159" s="42"/>
      <c r="DA159" s="42"/>
      <c r="DG159" s="42"/>
      <c r="DO159" s="42"/>
      <c r="DP159" s="42"/>
      <c r="DX159" s="42"/>
      <c r="EI159" s="42"/>
      <c r="ER159" s="42"/>
    </row>
    <row r="160" spans="4:148" x14ac:dyDescent="0.25"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42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42"/>
      <c r="AS160" s="42"/>
      <c r="BG160" s="42"/>
      <c r="BO160" s="42"/>
      <c r="CD160" s="42"/>
      <c r="CM160" s="42"/>
      <c r="DA160" s="42"/>
      <c r="DG160" s="42"/>
      <c r="DO160" s="42"/>
      <c r="DP160" s="42"/>
      <c r="DX160" s="42"/>
      <c r="EI160" s="42"/>
      <c r="ER160" s="42"/>
    </row>
    <row r="161" spans="4:148" x14ac:dyDescent="0.25"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42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42"/>
      <c r="AS161" s="42"/>
      <c r="BG161" s="42"/>
      <c r="BO161" s="42"/>
      <c r="CD161" s="42"/>
      <c r="CM161" s="42"/>
      <c r="DA161" s="42"/>
      <c r="DG161" s="42"/>
      <c r="DO161" s="42"/>
      <c r="DP161" s="42"/>
      <c r="DX161" s="42"/>
      <c r="EI161" s="42"/>
      <c r="ER161" s="42"/>
    </row>
    <row r="162" spans="4:148" x14ac:dyDescent="0.25"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42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42"/>
      <c r="AS162" s="42"/>
      <c r="BG162" s="42"/>
      <c r="BO162" s="42"/>
      <c r="CD162" s="42"/>
      <c r="CM162" s="42"/>
      <c r="DA162" s="42"/>
      <c r="DG162" s="42"/>
      <c r="DO162" s="42"/>
      <c r="DP162" s="42"/>
      <c r="DX162" s="42"/>
      <c r="EI162" s="42"/>
      <c r="ER162" s="42"/>
    </row>
    <row r="163" spans="4:148" x14ac:dyDescent="0.25"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42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42"/>
      <c r="AS163" s="42"/>
      <c r="BG163" s="42"/>
      <c r="BO163" s="42"/>
      <c r="CD163" s="42"/>
      <c r="CM163" s="42"/>
      <c r="DA163" s="42"/>
      <c r="DG163" s="42"/>
      <c r="DO163" s="42"/>
      <c r="DP163" s="42"/>
      <c r="DX163" s="42"/>
      <c r="EI163" s="42"/>
      <c r="ER163" s="42"/>
    </row>
    <row r="164" spans="4:148" x14ac:dyDescent="0.25"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42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42"/>
      <c r="AS164" s="42"/>
      <c r="BG164" s="42"/>
      <c r="BO164" s="42"/>
      <c r="CD164" s="42"/>
      <c r="CM164" s="42"/>
      <c r="DA164" s="42"/>
      <c r="DG164" s="42"/>
      <c r="DO164" s="42"/>
      <c r="DP164" s="42"/>
      <c r="DX164" s="42"/>
      <c r="EI164" s="42"/>
      <c r="ER164" s="42"/>
    </row>
    <row r="165" spans="4:148" x14ac:dyDescent="0.25"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42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42"/>
      <c r="AS165" s="42"/>
      <c r="BG165" s="42"/>
      <c r="BO165" s="42"/>
      <c r="CD165" s="42"/>
      <c r="CM165" s="42"/>
      <c r="DA165" s="42"/>
      <c r="DG165" s="42"/>
      <c r="DO165" s="42"/>
      <c r="DP165" s="42"/>
      <c r="DX165" s="42"/>
      <c r="EI165" s="42"/>
      <c r="ER165" s="42"/>
    </row>
    <row r="166" spans="4:148" x14ac:dyDescent="0.25"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42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42"/>
      <c r="AS166" s="42"/>
      <c r="BG166" s="42"/>
      <c r="BO166" s="42"/>
      <c r="CD166" s="42"/>
      <c r="CM166" s="42"/>
      <c r="DA166" s="42"/>
      <c r="DG166" s="42"/>
      <c r="DO166" s="42"/>
      <c r="DP166" s="42"/>
      <c r="DX166" s="42"/>
      <c r="EI166" s="42"/>
      <c r="ER166" s="42"/>
    </row>
    <row r="167" spans="4:148" x14ac:dyDescent="0.25"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42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42"/>
      <c r="AS167" s="42"/>
      <c r="BG167" s="42"/>
      <c r="BO167" s="42"/>
      <c r="CD167" s="42"/>
      <c r="CM167" s="42"/>
      <c r="DA167" s="42"/>
      <c r="DG167" s="42"/>
      <c r="DO167" s="42"/>
      <c r="DP167" s="42"/>
      <c r="DX167" s="42"/>
      <c r="EI167" s="42"/>
      <c r="ER167" s="42"/>
    </row>
    <row r="168" spans="4:148" x14ac:dyDescent="0.25"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42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42"/>
      <c r="AS168" s="42"/>
      <c r="BG168" s="42"/>
      <c r="BO168" s="42"/>
      <c r="CD168" s="42"/>
      <c r="CM168" s="42"/>
      <c r="DA168" s="42"/>
      <c r="DG168" s="42"/>
      <c r="DO168" s="42"/>
      <c r="DP168" s="42"/>
      <c r="DX168" s="42"/>
      <c r="EI168" s="42"/>
      <c r="ER168" s="42"/>
    </row>
    <row r="169" spans="4:148" x14ac:dyDescent="0.25"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42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42"/>
      <c r="AS169" s="42"/>
      <c r="BG169" s="42"/>
      <c r="BO169" s="42"/>
      <c r="CD169" s="42"/>
      <c r="CM169" s="42"/>
      <c r="DA169" s="42"/>
      <c r="DG169" s="42"/>
      <c r="DO169" s="42"/>
      <c r="DP169" s="42"/>
      <c r="DX169" s="42"/>
      <c r="EI169" s="42"/>
      <c r="ER169" s="42"/>
    </row>
    <row r="170" spans="4:148" x14ac:dyDescent="0.25"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42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42"/>
      <c r="AS170" s="42"/>
      <c r="BG170" s="42"/>
      <c r="BO170" s="42"/>
      <c r="CD170" s="42"/>
      <c r="CM170" s="42"/>
      <c r="DA170" s="42"/>
      <c r="DG170" s="42"/>
      <c r="DO170" s="42"/>
      <c r="DP170" s="42"/>
      <c r="DX170" s="42"/>
      <c r="EI170" s="42"/>
      <c r="ER170" s="42"/>
    </row>
    <row r="171" spans="4:148" x14ac:dyDescent="0.25"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42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42"/>
      <c r="AS171" s="42"/>
      <c r="BG171" s="42"/>
      <c r="BO171" s="42"/>
      <c r="CD171" s="42"/>
      <c r="CM171" s="42"/>
      <c r="DA171" s="42"/>
      <c r="DG171" s="42"/>
      <c r="DO171" s="42"/>
      <c r="DP171" s="42"/>
      <c r="DX171" s="42"/>
      <c r="EI171" s="42"/>
      <c r="ER171" s="42"/>
    </row>
    <row r="172" spans="4:148" x14ac:dyDescent="0.25"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42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42"/>
      <c r="AS172" s="42"/>
      <c r="BG172" s="42"/>
      <c r="BO172" s="42"/>
      <c r="CD172" s="42"/>
      <c r="CM172" s="42"/>
      <c r="DA172" s="42"/>
      <c r="DG172" s="42"/>
      <c r="DO172" s="42"/>
      <c r="DP172" s="42"/>
      <c r="DX172" s="42"/>
      <c r="EI172" s="42"/>
      <c r="ER172" s="42"/>
    </row>
    <row r="173" spans="4:148" x14ac:dyDescent="0.25"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42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42"/>
      <c r="AS173" s="42"/>
      <c r="BG173" s="42"/>
      <c r="BO173" s="42"/>
      <c r="CD173" s="42"/>
      <c r="CM173" s="42"/>
      <c r="DA173" s="42"/>
      <c r="DG173" s="42"/>
      <c r="DO173" s="42"/>
      <c r="DP173" s="42"/>
      <c r="DX173" s="42"/>
      <c r="EI173" s="42"/>
      <c r="ER173" s="42"/>
    </row>
    <row r="174" spans="4:148" x14ac:dyDescent="0.25"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42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42"/>
      <c r="AS174" s="42"/>
      <c r="BG174" s="42"/>
      <c r="BO174" s="42"/>
      <c r="CD174" s="42"/>
      <c r="CM174" s="42"/>
      <c r="DA174" s="42"/>
      <c r="DG174" s="42"/>
      <c r="DO174" s="42"/>
      <c r="DP174" s="42"/>
      <c r="DX174" s="42"/>
      <c r="EI174" s="42"/>
      <c r="ER174" s="42"/>
    </row>
    <row r="175" spans="4:148" x14ac:dyDescent="0.25"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42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42"/>
      <c r="AS175" s="42"/>
      <c r="BG175" s="42"/>
      <c r="BO175" s="42"/>
      <c r="CD175" s="42"/>
      <c r="CM175" s="42"/>
      <c r="DA175" s="42"/>
      <c r="DG175" s="42"/>
      <c r="DO175" s="42"/>
      <c r="DP175" s="42"/>
      <c r="DX175" s="42"/>
      <c r="EI175" s="42"/>
      <c r="ER175" s="42"/>
    </row>
    <row r="176" spans="4:148" x14ac:dyDescent="0.25"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42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42"/>
      <c r="AS176" s="42"/>
      <c r="BG176" s="42"/>
      <c r="BO176" s="42"/>
      <c r="CD176" s="42"/>
      <c r="CM176" s="42"/>
      <c r="DA176" s="42"/>
      <c r="DG176" s="42"/>
      <c r="DO176" s="42"/>
      <c r="DP176" s="42"/>
      <c r="DX176" s="42"/>
      <c r="EI176" s="42"/>
      <c r="ER176" s="42"/>
    </row>
    <row r="177" spans="4:148" x14ac:dyDescent="0.25"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42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42"/>
      <c r="AS177" s="42"/>
      <c r="BG177" s="42"/>
      <c r="BO177" s="42"/>
      <c r="CD177" s="42"/>
      <c r="CM177" s="42"/>
      <c r="DA177" s="42"/>
      <c r="DG177" s="42"/>
      <c r="DO177" s="42"/>
      <c r="DP177" s="42"/>
      <c r="DX177" s="42"/>
      <c r="EI177" s="42"/>
      <c r="ER177" s="42"/>
    </row>
    <row r="178" spans="4:148" x14ac:dyDescent="0.25"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42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42"/>
      <c r="AS178" s="42"/>
      <c r="BG178" s="42"/>
      <c r="BO178" s="42"/>
      <c r="CD178" s="42"/>
      <c r="CM178" s="42"/>
      <c r="DA178" s="42"/>
      <c r="DG178" s="42"/>
      <c r="DO178" s="42"/>
      <c r="DP178" s="42"/>
      <c r="DX178" s="42"/>
      <c r="EI178" s="42"/>
      <c r="ER178" s="42"/>
    </row>
    <row r="179" spans="4:148" x14ac:dyDescent="0.25"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42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42"/>
      <c r="AS179" s="42"/>
      <c r="BG179" s="42"/>
      <c r="BO179" s="42"/>
      <c r="CD179" s="42"/>
      <c r="CM179" s="42"/>
      <c r="DA179" s="42"/>
      <c r="DG179" s="42"/>
      <c r="DO179" s="42"/>
      <c r="DP179" s="42"/>
      <c r="DX179" s="42"/>
      <c r="EI179" s="42"/>
      <c r="ER179" s="42"/>
    </row>
    <row r="180" spans="4:148" x14ac:dyDescent="0.25"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42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42"/>
      <c r="AS180" s="42"/>
      <c r="BG180" s="42"/>
      <c r="BO180" s="42"/>
      <c r="CD180" s="42"/>
      <c r="CM180" s="42"/>
      <c r="DA180" s="42"/>
      <c r="DG180" s="42"/>
      <c r="DO180" s="42"/>
      <c r="DP180" s="42"/>
      <c r="DX180" s="42"/>
      <c r="EI180" s="42"/>
      <c r="ER180" s="42"/>
    </row>
    <row r="181" spans="4:148" x14ac:dyDescent="0.25"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42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42"/>
      <c r="AS181" s="42"/>
      <c r="BG181" s="42"/>
      <c r="BO181" s="42"/>
      <c r="CD181" s="42"/>
      <c r="CM181" s="42"/>
      <c r="DA181" s="42"/>
      <c r="DG181" s="42"/>
      <c r="DO181" s="42"/>
      <c r="DP181" s="42"/>
      <c r="DX181" s="42"/>
      <c r="EI181" s="42"/>
      <c r="ER181" s="42"/>
    </row>
    <row r="182" spans="4:148" x14ac:dyDescent="0.25"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42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42"/>
      <c r="AS182" s="42"/>
      <c r="BG182" s="42"/>
      <c r="BO182" s="42"/>
      <c r="CD182" s="42"/>
      <c r="CM182" s="42"/>
      <c r="DA182" s="42"/>
      <c r="DG182" s="42"/>
      <c r="DO182" s="42"/>
      <c r="DP182" s="42"/>
      <c r="DX182" s="42"/>
      <c r="EI182" s="42"/>
      <c r="ER182" s="42"/>
    </row>
    <row r="183" spans="4:148" x14ac:dyDescent="0.25"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42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42"/>
      <c r="AS183" s="42"/>
      <c r="BG183" s="42"/>
      <c r="BO183" s="42"/>
      <c r="CD183" s="42"/>
      <c r="CM183" s="42"/>
      <c r="DA183" s="42"/>
      <c r="DG183" s="42"/>
      <c r="DO183" s="42"/>
      <c r="DP183" s="42"/>
      <c r="DX183" s="42"/>
      <c r="EI183" s="42"/>
      <c r="ER183" s="42"/>
    </row>
    <row r="184" spans="4:148" x14ac:dyDescent="0.25"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42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42"/>
      <c r="AS184" s="42"/>
      <c r="BG184" s="42"/>
      <c r="BO184" s="42"/>
      <c r="CD184" s="42"/>
      <c r="CM184" s="42"/>
      <c r="DA184" s="42"/>
      <c r="DG184" s="42"/>
      <c r="DO184" s="42"/>
      <c r="DP184" s="42"/>
      <c r="DX184" s="42"/>
      <c r="EI184" s="42"/>
      <c r="ER184" s="42"/>
    </row>
    <row r="185" spans="4:148" x14ac:dyDescent="0.25"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42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42"/>
      <c r="AS185" s="42"/>
      <c r="BG185" s="42"/>
      <c r="BO185" s="42"/>
      <c r="CD185" s="42"/>
      <c r="CM185" s="42"/>
      <c r="DA185" s="42"/>
      <c r="DG185" s="42"/>
      <c r="DO185" s="42"/>
      <c r="DP185" s="42"/>
      <c r="DX185" s="42"/>
      <c r="EI185" s="42"/>
      <c r="ER185" s="42"/>
    </row>
    <row r="186" spans="4:148" x14ac:dyDescent="0.25"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42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42"/>
      <c r="AS186" s="42"/>
      <c r="BG186" s="42"/>
      <c r="BO186" s="42"/>
      <c r="CD186" s="42"/>
      <c r="CM186" s="42"/>
      <c r="DA186" s="42"/>
      <c r="DG186" s="42"/>
      <c r="DO186" s="42"/>
      <c r="DP186" s="42"/>
      <c r="DX186" s="42"/>
      <c r="EI186" s="42"/>
      <c r="ER186" s="42"/>
    </row>
    <row r="187" spans="4:148" x14ac:dyDescent="0.25"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42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42"/>
      <c r="AS187" s="42"/>
      <c r="BG187" s="42"/>
      <c r="BO187" s="42"/>
      <c r="CD187" s="42"/>
      <c r="CM187" s="42"/>
      <c r="DA187" s="42"/>
      <c r="DG187" s="42"/>
      <c r="DO187" s="42"/>
      <c r="DP187" s="42"/>
      <c r="DX187" s="42"/>
      <c r="EI187" s="42"/>
      <c r="ER187" s="42"/>
    </row>
    <row r="188" spans="4:148" x14ac:dyDescent="0.25"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42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42"/>
      <c r="AS188" s="42"/>
      <c r="BG188" s="42"/>
      <c r="BO188" s="42"/>
      <c r="CD188" s="42"/>
      <c r="CM188" s="42"/>
      <c r="DA188" s="42"/>
      <c r="DG188" s="42"/>
      <c r="DO188" s="42"/>
      <c r="DP188" s="42"/>
      <c r="DX188" s="42"/>
      <c r="EI188" s="42"/>
      <c r="ER188" s="42"/>
    </row>
    <row r="189" spans="4:148" x14ac:dyDescent="0.25"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42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42"/>
      <c r="AS189" s="42"/>
      <c r="BG189" s="42"/>
      <c r="BO189" s="42"/>
      <c r="CD189" s="42"/>
      <c r="CM189" s="42"/>
      <c r="DA189" s="42"/>
      <c r="DG189" s="42"/>
      <c r="DO189" s="42"/>
      <c r="DP189" s="42"/>
      <c r="DX189" s="42"/>
      <c r="EI189" s="42"/>
      <c r="ER189" s="42"/>
    </row>
    <row r="190" spans="4:148" x14ac:dyDescent="0.25"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42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42"/>
      <c r="AS190" s="42"/>
      <c r="BG190" s="42"/>
      <c r="BO190" s="42"/>
      <c r="CD190" s="42"/>
      <c r="CM190" s="42"/>
      <c r="DA190" s="42"/>
      <c r="DG190" s="42"/>
      <c r="DO190" s="42"/>
      <c r="DP190" s="42"/>
      <c r="DX190" s="42"/>
      <c r="EI190" s="42"/>
      <c r="ER190" s="42"/>
    </row>
    <row r="191" spans="4:148" x14ac:dyDescent="0.25"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42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42"/>
      <c r="AS191" s="42"/>
      <c r="BG191" s="42"/>
      <c r="BO191" s="42"/>
      <c r="CD191" s="42"/>
      <c r="CM191" s="42"/>
      <c r="DA191" s="42"/>
      <c r="DG191" s="42"/>
      <c r="DO191" s="42"/>
      <c r="DP191" s="42"/>
      <c r="DX191" s="42"/>
      <c r="EI191" s="42"/>
      <c r="ER191" s="42"/>
    </row>
    <row r="192" spans="4:148" x14ac:dyDescent="0.25"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42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42"/>
      <c r="AS192" s="42"/>
      <c r="BG192" s="42"/>
      <c r="BO192" s="42"/>
      <c r="CD192" s="42"/>
      <c r="CM192" s="42"/>
      <c r="DA192" s="42"/>
      <c r="DG192" s="42"/>
      <c r="DO192" s="42"/>
      <c r="DP192" s="42"/>
      <c r="DX192" s="42"/>
      <c r="EI192" s="42"/>
      <c r="ER192" s="42"/>
    </row>
    <row r="193" spans="4:148" x14ac:dyDescent="0.25"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42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42"/>
      <c r="AS193" s="42"/>
      <c r="BG193" s="42"/>
      <c r="BO193" s="42"/>
      <c r="CD193" s="42"/>
      <c r="CM193" s="42"/>
      <c r="DA193" s="42"/>
      <c r="DG193" s="42"/>
      <c r="DO193" s="42"/>
      <c r="DP193" s="42"/>
      <c r="DX193" s="42"/>
      <c r="EI193" s="42"/>
      <c r="ER193" s="42"/>
    </row>
    <row r="194" spans="4:148" x14ac:dyDescent="0.25"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42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42"/>
      <c r="AS194" s="42"/>
      <c r="BG194" s="42"/>
      <c r="BO194" s="42"/>
      <c r="CD194" s="42"/>
      <c r="CM194" s="42"/>
      <c r="DA194" s="42"/>
      <c r="DG194" s="42"/>
      <c r="DO194" s="42"/>
      <c r="DP194" s="42"/>
      <c r="DX194" s="42"/>
      <c r="EI194" s="42"/>
      <c r="ER194" s="42"/>
    </row>
    <row r="195" spans="4:148" x14ac:dyDescent="0.25"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42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42"/>
      <c r="AS195" s="42"/>
      <c r="BG195" s="42"/>
      <c r="BO195" s="42"/>
      <c r="CD195" s="42"/>
      <c r="CM195" s="42"/>
      <c r="DA195" s="42"/>
      <c r="DG195" s="42"/>
      <c r="DO195" s="42"/>
      <c r="DP195" s="42"/>
      <c r="DX195" s="42"/>
      <c r="EI195" s="42"/>
      <c r="ER195" s="42"/>
    </row>
    <row r="196" spans="4:148" x14ac:dyDescent="0.25"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42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42"/>
      <c r="AS196" s="42"/>
      <c r="BG196" s="42"/>
      <c r="BO196" s="42"/>
      <c r="CD196" s="42"/>
      <c r="CM196" s="42"/>
      <c r="DA196" s="42"/>
      <c r="DG196" s="42"/>
      <c r="DO196" s="42"/>
      <c r="DP196" s="42"/>
      <c r="DX196" s="42"/>
      <c r="EI196" s="42"/>
      <c r="ER196" s="42"/>
    </row>
    <row r="197" spans="4:148" x14ac:dyDescent="0.25"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42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42"/>
      <c r="AS197" s="42"/>
      <c r="BG197" s="42"/>
      <c r="BO197" s="42"/>
      <c r="CD197" s="42"/>
      <c r="CM197" s="42"/>
      <c r="DA197" s="42"/>
      <c r="DG197" s="42"/>
      <c r="DO197" s="42"/>
      <c r="DP197" s="42"/>
      <c r="DX197" s="42"/>
      <c r="EI197" s="42"/>
      <c r="ER197" s="42"/>
    </row>
    <row r="198" spans="4:148" x14ac:dyDescent="0.25"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42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42"/>
      <c r="AS198" s="42"/>
      <c r="BG198" s="42"/>
      <c r="BO198" s="42"/>
      <c r="CD198" s="42"/>
      <c r="CM198" s="42"/>
      <c r="DA198" s="42"/>
      <c r="DG198" s="42"/>
      <c r="DO198" s="42"/>
      <c r="DP198" s="42"/>
      <c r="DX198" s="42"/>
      <c r="EI198" s="42"/>
      <c r="ER198" s="42"/>
    </row>
    <row r="199" spans="4:148" x14ac:dyDescent="0.25"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42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42"/>
      <c r="AS199" s="42"/>
      <c r="BG199" s="42"/>
      <c r="BO199" s="42"/>
      <c r="CD199" s="42"/>
      <c r="CM199" s="42"/>
      <c r="DA199" s="42"/>
      <c r="DG199" s="42"/>
      <c r="DO199" s="42"/>
      <c r="DP199" s="42"/>
      <c r="DX199" s="42"/>
      <c r="EI199" s="42"/>
      <c r="ER199" s="42"/>
    </row>
    <row r="200" spans="4:148" x14ac:dyDescent="0.25"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42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42"/>
      <c r="AS200" s="42"/>
      <c r="BG200" s="42"/>
      <c r="BO200" s="42"/>
      <c r="CD200" s="42"/>
      <c r="CM200" s="42"/>
      <c r="DA200" s="42"/>
      <c r="DG200" s="42"/>
      <c r="DO200" s="42"/>
      <c r="DP200" s="42"/>
      <c r="DX200" s="42"/>
      <c r="EI200" s="42"/>
      <c r="ER200" s="42"/>
    </row>
    <row r="201" spans="4:148" x14ac:dyDescent="0.25"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42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42"/>
      <c r="AS201" s="42"/>
      <c r="BG201" s="42"/>
      <c r="BO201" s="42"/>
      <c r="CD201" s="42"/>
      <c r="CM201" s="42"/>
      <c r="DA201" s="42"/>
      <c r="DG201" s="42"/>
      <c r="DO201" s="42"/>
      <c r="DP201" s="42"/>
      <c r="DX201" s="42"/>
      <c r="EI201" s="42"/>
      <c r="ER201" s="42"/>
    </row>
    <row r="202" spans="4:148" x14ac:dyDescent="0.25"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42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42"/>
      <c r="AS202" s="42"/>
      <c r="BG202" s="42"/>
      <c r="BO202" s="42"/>
      <c r="CD202" s="42"/>
      <c r="CM202" s="42"/>
      <c r="DA202" s="42"/>
      <c r="DG202" s="42"/>
      <c r="DO202" s="42"/>
      <c r="DP202" s="42"/>
      <c r="DX202" s="42"/>
      <c r="EI202" s="42"/>
      <c r="ER202" s="42"/>
    </row>
    <row r="203" spans="4:148" x14ac:dyDescent="0.25"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42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42"/>
      <c r="AS203" s="42"/>
      <c r="BG203" s="42"/>
      <c r="BO203" s="42"/>
      <c r="CD203" s="42"/>
      <c r="CM203" s="42"/>
      <c r="DA203" s="42"/>
      <c r="DG203" s="42"/>
      <c r="DO203" s="42"/>
      <c r="DP203" s="42"/>
      <c r="DX203" s="42"/>
      <c r="EI203" s="42"/>
      <c r="ER203" s="42"/>
    </row>
    <row r="204" spans="4:148" x14ac:dyDescent="0.25"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42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42"/>
      <c r="AS204" s="42"/>
      <c r="BG204" s="42"/>
      <c r="BO204" s="42"/>
      <c r="CD204" s="42"/>
      <c r="CM204" s="42"/>
      <c r="DA204" s="42"/>
      <c r="DG204" s="42"/>
      <c r="DO204" s="42"/>
      <c r="DP204" s="42"/>
      <c r="DX204" s="42"/>
      <c r="EI204" s="42"/>
      <c r="ER204" s="42"/>
    </row>
    <row r="205" spans="4:148" x14ac:dyDescent="0.25"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42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42"/>
      <c r="AS205" s="42"/>
      <c r="BG205" s="42"/>
      <c r="BO205" s="42"/>
      <c r="CD205" s="42"/>
      <c r="CM205" s="42"/>
      <c r="DA205" s="42"/>
      <c r="DG205" s="42"/>
      <c r="DO205" s="42"/>
      <c r="DP205" s="42"/>
      <c r="DX205" s="42"/>
      <c r="EI205" s="42"/>
      <c r="ER205" s="42"/>
    </row>
    <row r="206" spans="4:148" x14ac:dyDescent="0.25"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42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42"/>
      <c r="AS206" s="42"/>
      <c r="BG206" s="42"/>
      <c r="BO206" s="42"/>
      <c r="CD206" s="42"/>
      <c r="CM206" s="42"/>
      <c r="DA206" s="42"/>
      <c r="DG206" s="42"/>
      <c r="DO206" s="42"/>
      <c r="DP206" s="42"/>
      <c r="DX206" s="42"/>
      <c r="EI206" s="42"/>
      <c r="ER206" s="42"/>
    </row>
    <row r="207" spans="4:148" x14ac:dyDescent="0.25"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42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42"/>
      <c r="AS207" s="42"/>
      <c r="BG207" s="42"/>
      <c r="BO207" s="42"/>
      <c r="CD207" s="42"/>
      <c r="CM207" s="42"/>
      <c r="DA207" s="42"/>
      <c r="DG207" s="42"/>
      <c r="DO207" s="42"/>
      <c r="DP207" s="42"/>
      <c r="DX207" s="42"/>
      <c r="EI207" s="42"/>
      <c r="ER207" s="42"/>
    </row>
    <row r="208" spans="4:148" x14ac:dyDescent="0.25"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42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42"/>
      <c r="AS208" s="42"/>
      <c r="BG208" s="42"/>
      <c r="BO208" s="42"/>
      <c r="CD208" s="42"/>
      <c r="CM208" s="42"/>
      <c r="DA208" s="42"/>
      <c r="DG208" s="42"/>
      <c r="DO208" s="42"/>
      <c r="DP208" s="42"/>
      <c r="DX208" s="42"/>
      <c r="EI208" s="42"/>
      <c r="ER208" s="42"/>
    </row>
    <row r="209" spans="4:148" x14ac:dyDescent="0.25"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42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42"/>
      <c r="AS209" s="42"/>
      <c r="BG209" s="42"/>
      <c r="BO209" s="42"/>
      <c r="CD209" s="42"/>
      <c r="CM209" s="42"/>
      <c r="DA209" s="42"/>
      <c r="DG209" s="42"/>
      <c r="DO209" s="42"/>
      <c r="DP209" s="42"/>
      <c r="DX209" s="42"/>
      <c r="EI209" s="42"/>
      <c r="ER209" s="42"/>
    </row>
    <row r="210" spans="4:148" x14ac:dyDescent="0.25"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42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42"/>
      <c r="AS210" s="42"/>
      <c r="BG210" s="42"/>
      <c r="BO210" s="42"/>
      <c r="CD210" s="42"/>
      <c r="CM210" s="42"/>
      <c r="DA210" s="42"/>
      <c r="DG210" s="42"/>
      <c r="DO210" s="42"/>
      <c r="DP210" s="42"/>
      <c r="DX210" s="42"/>
      <c r="EI210" s="42"/>
      <c r="ER210" s="42"/>
    </row>
    <row r="211" spans="4:148" x14ac:dyDescent="0.25"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42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42"/>
      <c r="AS211" s="42"/>
      <c r="BG211" s="42"/>
      <c r="BO211" s="42"/>
      <c r="CD211" s="42"/>
      <c r="CM211" s="42"/>
      <c r="DA211" s="42"/>
      <c r="DG211" s="42"/>
      <c r="DO211" s="42"/>
      <c r="DP211" s="42"/>
      <c r="DX211" s="42"/>
      <c r="EI211" s="42"/>
      <c r="ER211" s="42"/>
    </row>
    <row r="212" spans="4:148" x14ac:dyDescent="0.25"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42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42"/>
      <c r="AS212" s="42"/>
      <c r="BG212" s="42"/>
      <c r="BO212" s="42"/>
      <c r="CD212" s="42"/>
      <c r="CM212" s="42"/>
      <c r="DA212" s="42"/>
      <c r="DG212" s="42"/>
      <c r="DO212" s="42"/>
      <c r="DP212" s="42"/>
      <c r="DX212" s="42"/>
      <c r="EI212" s="42"/>
      <c r="ER212" s="42"/>
    </row>
    <row r="213" spans="4:148" x14ac:dyDescent="0.25"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42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42"/>
      <c r="AS213" s="42"/>
      <c r="BG213" s="42"/>
      <c r="BO213" s="42"/>
      <c r="CD213" s="42"/>
      <c r="CM213" s="42"/>
      <c r="DA213" s="42"/>
      <c r="DG213" s="42"/>
      <c r="DO213" s="42"/>
      <c r="DP213" s="42"/>
      <c r="DX213" s="42"/>
      <c r="EI213" s="42"/>
      <c r="ER213" s="42"/>
    </row>
    <row r="214" spans="4:148" x14ac:dyDescent="0.25"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42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42"/>
      <c r="AS214" s="42"/>
      <c r="BG214" s="42"/>
      <c r="BO214" s="42"/>
      <c r="CD214" s="42"/>
      <c r="CM214" s="42"/>
      <c r="DA214" s="42"/>
      <c r="DG214" s="42"/>
      <c r="DO214" s="42"/>
      <c r="DP214" s="42"/>
      <c r="DX214" s="42"/>
      <c r="EI214" s="42"/>
      <c r="ER214" s="42"/>
    </row>
    <row r="215" spans="4:148" x14ac:dyDescent="0.25"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42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42"/>
      <c r="AS215" s="42"/>
      <c r="BG215" s="42"/>
      <c r="BO215" s="42"/>
      <c r="CD215" s="42"/>
      <c r="CM215" s="42"/>
      <c r="DA215" s="42"/>
      <c r="DG215" s="42"/>
      <c r="DO215" s="42"/>
      <c r="DP215" s="42"/>
      <c r="DX215" s="42"/>
      <c r="EI215" s="42"/>
      <c r="ER215" s="42"/>
    </row>
    <row r="216" spans="4:148" x14ac:dyDescent="0.25"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42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42"/>
      <c r="AS216" s="42"/>
      <c r="BG216" s="42"/>
      <c r="BO216" s="42"/>
      <c r="CD216" s="42"/>
      <c r="CM216" s="42"/>
      <c r="DA216" s="42"/>
      <c r="DG216" s="42"/>
      <c r="DO216" s="42"/>
      <c r="DP216" s="42"/>
      <c r="DX216" s="42"/>
      <c r="EI216" s="42"/>
      <c r="ER216" s="42"/>
    </row>
    <row r="217" spans="4:148" x14ac:dyDescent="0.25"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42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42"/>
      <c r="AS217" s="42"/>
      <c r="BG217" s="42"/>
      <c r="BO217" s="42"/>
      <c r="CD217" s="42"/>
      <c r="CM217" s="42"/>
      <c r="DA217" s="42"/>
      <c r="DG217" s="42"/>
      <c r="DO217" s="42"/>
      <c r="DP217" s="42"/>
      <c r="DX217" s="42"/>
      <c r="EI217" s="42"/>
      <c r="ER217" s="42"/>
    </row>
    <row r="218" spans="4:148" x14ac:dyDescent="0.25"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42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42"/>
      <c r="AS218" s="42"/>
      <c r="BG218" s="42"/>
      <c r="BO218" s="42"/>
      <c r="CD218" s="42"/>
      <c r="CM218" s="42"/>
      <c r="DA218" s="42"/>
      <c r="DG218" s="42"/>
      <c r="DO218" s="42"/>
      <c r="DP218" s="42"/>
      <c r="DX218" s="42"/>
      <c r="EI218" s="42"/>
      <c r="ER218" s="42"/>
    </row>
    <row r="219" spans="4:148" x14ac:dyDescent="0.25"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42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42"/>
      <c r="AS219" s="42"/>
      <c r="BG219" s="42"/>
      <c r="BO219" s="42"/>
      <c r="CD219" s="42"/>
      <c r="CM219" s="42"/>
      <c r="DA219" s="42"/>
      <c r="DG219" s="42"/>
      <c r="DO219" s="42"/>
      <c r="DP219" s="42"/>
      <c r="DX219" s="42"/>
      <c r="EI219" s="42"/>
      <c r="ER219" s="42"/>
    </row>
    <row r="220" spans="4:148" x14ac:dyDescent="0.25"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42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42"/>
      <c r="AS220" s="42"/>
      <c r="BG220" s="42"/>
      <c r="BO220" s="42"/>
      <c r="CD220" s="42"/>
      <c r="CM220" s="42"/>
      <c r="DA220" s="42"/>
      <c r="DG220" s="42"/>
      <c r="DO220" s="42"/>
      <c r="DP220" s="42"/>
      <c r="DX220" s="42"/>
      <c r="EI220" s="42"/>
      <c r="ER220" s="42"/>
    </row>
    <row r="221" spans="4:148" x14ac:dyDescent="0.25"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42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42"/>
      <c r="AS221" s="42"/>
      <c r="BG221" s="42"/>
      <c r="BO221" s="42"/>
      <c r="CD221" s="42"/>
      <c r="CM221" s="42"/>
      <c r="DA221" s="42"/>
      <c r="DG221" s="42"/>
      <c r="DO221" s="42"/>
      <c r="DP221" s="42"/>
      <c r="DX221" s="42"/>
      <c r="EI221" s="42"/>
      <c r="ER221" s="42"/>
    </row>
    <row r="222" spans="4:148" x14ac:dyDescent="0.25"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42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42"/>
      <c r="AS222" s="42"/>
      <c r="BG222" s="42"/>
      <c r="BO222" s="42"/>
      <c r="CD222" s="42"/>
      <c r="CM222" s="42"/>
      <c r="DA222" s="42"/>
      <c r="DG222" s="42"/>
      <c r="DO222" s="42"/>
      <c r="DP222" s="42"/>
      <c r="DX222" s="42"/>
      <c r="EI222" s="42"/>
      <c r="ER222" s="42"/>
    </row>
    <row r="223" spans="4:148" x14ac:dyDescent="0.25"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42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42"/>
      <c r="AS223" s="42"/>
      <c r="BG223" s="42"/>
      <c r="BO223" s="42"/>
      <c r="CD223" s="42"/>
      <c r="CM223" s="42"/>
      <c r="DA223" s="42"/>
      <c r="DG223" s="42"/>
      <c r="DO223" s="42"/>
      <c r="DP223" s="42"/>
      <c r="DX223" s="42"/>
      <c r="EI223" s="42"/>
      <c r="ER223" s="42"/>
    </row>
    <row r="224" spans="4:148" x14ac:dyDescent="0.25"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42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42"/>
      <c r="AS224" s="42"/>
      <c r="BG224" s="42"/>
      <c r="BO224" s="42"/>
      <c r="CD224" s="42"/>
      <c r="CM224" s="42"/>
      <c r="DA224" s="42"/>
      <c r="DG224" s="42"/>
      <c r="DO224" s="42"/>
      <c r="DP224" s="42"/>
      <c r="DX224" s="42"/>
      <c r="EI224" s="42"/>
      <c r="ER224" s="42"/>
    </row>
    <row r="225" spans="4:148" x14ac:dyDescent="0.25"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42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42"/>
      <c r="AS225" s="42"/>
      <c r="BG225" s="42"/>
      <c r="BO225" s="42"/>
      <c r="CD225" s="42"/>
      <c r="CM225" s="42"/>
      <c r="DA225" s="42"/>
      <c r="DG225" s="42"/>
      <c r="DO225" s="42"/>
      <c r="DP225" s="42"/>
      <c r="DX225" s="42"/>
      <c r="EI225" s="42"/>
      <c r="ER225" s="42"/>
    </row>
    <row r="226" spans="4:148" x14ac:dyDescent="0.25"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42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42"/>
      <c r="AS226" s="42"/>
      <c r="BG226" s="42"/>
      <c r="BO226" s="42"/>
      <c r="CD226" s="42"/>
      <c r="CM226" s="42"/>
      <c r="DA226" s="42"/>
      <c r="DG226" s="42"/>
      <c r="DO226" s="42"/>
      <c r="DP226" s="42"/>
      <c r="DX226" s="42"/>
      <c r="EI226" s="42"/>
      <c r="ER226" s="42"/>
    </row>
    <row r="227" spans="4:148" x14ac:dyDescent="0.25"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42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42"/>
      <c r="AS227" s="42"/>
      <c r="BG227" s="42"/>
      <c r="BO227" s="42"/>
      <c r="CD227" s="42"/>
      <c r="CM227" s="42"/>
      <c r="DA227" s="42"/>
      <c r="DG227" s="42"/>
      <c r="DO227" s="42"/>
      <c r="DP227" s="42"/>
      <c r="DX227" s="42"/>
      <c r="EI227" s="42"/>
      <c r="ER227" s="42"/>
    </row>
    <row r="228" spans="4:148" x14ac:dyDescent="0.25"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42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42"/>
      <c r="AS228" s="42"/>
      <c r="BG228" s="42"/>
      <c r="BO228" s="42"/>
      <c r="CD228" s="42"/>
      <c r="CM228" s="42"/>
      <c r="DA228" s="42"/>
      <c r="DG228" s="42"/>
      <c r="DO228" s="42"/>
      <c r="DP228" s="42"/>
      <c r="DX228" s="42"/>
      <c r="EI228" s="42"/>
      <c r="ER228" s="42"/>
    </row>
    <row r="229" spans="4:148" x14ac:dyDescent="0.25"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42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42"/>
      <c r="AS229" s="42"/>
      <c r="BG229" s="42"/>
      <c r="BO229" s="42"/>
      <c r="CD229" s="42"/>
      <c r="CM229" s="42"/>
      <c r="DA229" s="42"/>
      <c r="DG229" s="42"/>
      <c r="DO229" s="42"/>
      <c r="DP229" s="42"/>
      <c r="DX229" s="42"/>
      <c r="EI229" s="42"/>
      <c r="ER229" s="42"/>
    </row>
    <row r="230" spans="4:148" x14ac:dyDescent="0.25"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42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42"/>
      <c r="AS230" s="42"/>
      <c r="BG230" s="42"/>
      <c r="BO230" s="42"/>
      <c r="CD230" s="42"/>
      <c r="CM230" s="42"/>
      <c r="DA230" s="42"/>
      <c r="DG230" s="42"/>
      <c r="DO230" s="42"/>
      <c r="DP230" s="42"/>
      <c r="DX230" s="42"/>
      <c r="EI230" s="42"/>
      <c r="ER230" s="42"/>
    </row>
    <row r="231" spans="4:148" x14ac:dyDescent="0.25"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42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42"/>
      <c r="AS231" s="42"/>
      <c r="BG231" s="42"/>
      <c r="BO231" s="42"/>
      <c r="CD231" s="42"/>
      <c r="CM231" s="42"/>
      <c r="DA231" s="42"/>
      <c r="DG231" s="42"/>
      <c r="DO231" s="42"/>
      <c r="DP231" s="42"/>
      <c r="DX231" s="42"/>
      <c r="EI231" s="42"/>
      <c r="ER231" s="42"/>
    </row>
    <row r="232" spans="4:148" x14ac:dyDescent="0.25"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42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42"/>
      <c r="AS232" s="42"/>
      <c r="BG232" s="42"/>
      <c r="BO232" s="42"/>
      <c r="CD232" s="42"/>
      <c r="CM232" s="42"/>
      <c r="DA232" s="42"/>
      <c r="DG232" s="42"/>
      <c r="DO232" s="42"/>
      <c r="DP232" s="42"/>
      <c r="DX232" s="42"/>
      <c r="EI232" s="42"/>
      <c r="ER232" s="42"/>
    </row>
    <row r="233" spans="4:148" x14ac:dyDescent="0.25"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42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42"/>
      <c r="AS233" s="42"/>
      <c r="BG233" s="42"/>
      <c r="BO233" s="42"/>
      <c r="CD233" s="42"/>
      <c r="CM233" s="42"/>
      <c r="DA233" s="42"/>
      <c r="DG233" s="42"/>
      <c r="DO233" s="42"/>
      <c r="DP233" s="42"/>
      <c r="DX233" s="42"/>
      <c r="EI233" s="42"/>
      <c r="ER233" s="42"/>
    </row>
    <row r="234" spans="4:148" x14ac:dyDescent="0.25"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42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42"/>
      <c r="AS234" s="42"/>
      <c r="BG234" s="42"/>
      <c r="BO234" s="42"/>
      <c r="CD234" s="42"/>
      <c r="CM234" s="42"/>
      <c r="DA234" s="42"/>
      <c r="DG234" s="42"/>
      <c r="DO234" s="42"/>
      <c r="DP234" s="42"/>
      <c r="DX234" s="42"/>
      <c r="EI234" s="42"/>
      <c r="ER234" s="42"/>
    </row>
    <row r="235" spans="4:148" x14ac:dyDescent="0.25"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42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42"/>
      <c r="AS235" s="42"/>
      <c r="BG235" s="42"/>
      <c r="BO235" s="42"/>
      <c r="CD235" s="42"/>
      <c r="CM235" s="42"/>
      <c r="DA235" s="42"/>
      <c r="DG235" s="42"/>
      <c r="DO235" s="42"/>
      <c r="DP235" s="42"/>
      <c r="DX235" s="42"/>
      <c r="EI235" s="42"/>
      <c r="ER235" s="42"/>
    </row>
    <row r="236" spans="4:148" x14ac:dyDescent="0.25"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42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42"/>
      <c r="AS236" s="42"/>
      <c r="BG236" s="42"/>
      <c r="BO236" s="42"/>
      <c r="CD236" s="42"/>
      <c r="CM236" s="42"/>
      <c r="DA236" s="42"/>
      <c r="DG236" s="42"/>
      <c r="DO236" s="42"/>
      <c r="DP236" s="42"/>
      <c r="DX236" s="42"/>
      <c r="EI236" s="42"/>
      <c r="ER236" s="42"/>
    </row>
    <row r="237" spans="4:148" x14ac:dyDescent="0.25"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42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42"/>
      <c r="AS237" s="42"/>
      <c r="BG237" s="42"/>
      <c r="BO237" s="42"/>
      <c r="CD237" s="42"/>
      <c r="CM237" s="42"/>
      <c r="DA237" s="42"/>
      <c r="DG237" s="42"/>
      <c r="DO237" s="42"/>
      <c r="DP237" s="42"/>
      <c r="DX237" s="42"/>
      <c r="EI237" s="42"/>
      <c r="ER237" s="42"/>
    </row>
    <row r="238" spans="4:148" x14ac:dyDescent="0.25"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42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42"/>
      <c r="AS238" s="42"/>
      <c r="BG238" s="42"/>
      <c r="BO238" s="42"/>
      <c r="CD238" s="42"/>
      <c r="CM238" s="42"/>
      <c r="DA238" s="42"/>
      <c r="DG238" s="42"/>
      <c r="DO238" s="42"/>
      <c r="DP238" s="42"/>
      <c r="DX238" s="42"/>
      <c r="EI238" s="42"/>
      <c r="ER238" s="42"/>
    </row>
    <row r="239" spans="4:148" x14ac:dyDescent="0.25"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42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42"/>
      <c r="AS239" s="42"/>
      <c r="BG239" s="42"/>
      <c r="BO239" s="42"/>
      <c r="CD239" s="42"/>
      <c r="CM239" s="42"/>
      <c r="DA239" s="42"/>
      <c r="DG239" s="42"/>
      <c r="DO239" s="42"/>
      <c r="DP239" s="42"/>
      <c r="DX239" s="42"/>
      <c r="EI239" s="42"/>
      <c r="ER239" s="42"/>
    </row>
  </sheetData>
  <sheetProtection algorithmName="SHA-512" hashValue="35gTgKg9Lnwyf3F24KjO74TIKqBqg6tXt7ztVkSd/q54yqsSqAzWaLgqg+LxHFCsvbheFeDCY5J0/4zWM/FfMA==" saltValue="6DkweUrNPFC6LGIq3qyrmA==" spinCount="100000" sheet="1" selectLockedCells="1"/>
  <phoneticPr fontId="2" type="noConversion"/>
  <conditionalFormatting sqref="ES37:GI37">
    <cfRule type="cellIs" dxfId="782" priority="93" stopIfTrue="1" operator="between">
      <formula>0.5</formula>
      <formula>0.75</formula>
    </cfRule>
    <cfRule type="cellIs" dxfId="781" priority="94" stopIfTrue="1" operator="lessThan">
      <formula>0.5</formula>
    </cfRule>
    <cfRule type="cellIs" dxfId="780" priority="95" stopIfTrue="1" operator="between">
      <formula>0.75</formula>
      <formula>1</formula>
    </cfRule>
  </conditionalFormatting>
  <conditionalFormatting sqref="EJ37:ER37 CE37:EH37 D37:BO37">
    <cfRule type="cellIs" dxfId="779" priority="96" stopIfTrue="1" operator="between">
      <formula>0.5</formula>
      <formula>0.75</formula>
    </cfRule>
    <cfRule type="cellIs" dxfId="778" priority="97" stopIfTrue="1" operator="lessThan">
      <formula>0.5</formula>
    </cfRule>
    <cfRule type="cellIs" dxfId="777" priority="98" stopIfTrue="1" operator="between">
      <formula>0.75</formula>
      <formula>1</formula>
    </cfRule>
  </conditionalFormatting>
  <conditionalFormatting sqref="BP37:CD37">
    <cfRule type="cellIs" dxfId="776" priority="88" stopIfTrue="1" operator="between">
      <formula>0.5</formula>
      <formula>0.75</formula>
    </cfRule>
    <cfRule type="cellIs" dxfId="775" priority="89" stopIfTrue="1" operator="lessThan">
      <formula>0.5</formula>
    </cfRule>
    <cfRule type="cellIs" dxfId="774" priority="90" stopIfTrue="1" operator="between">
      <formula>0.75</formula>
      <formula>1</formula>
    </cfRule>
  </conditionalFormatting>
  <conditionalFormatting sqref="EI37">
    <cfRule type="cellIs" dxfId="773" priority="83" stopIfTrue="1" operator="between">
      <formula>0.5</formula>
      <formula>0.75</formula>
    </cfRule>
    <cfRule type="cellIs" dxfId="772" priority="84" stopIfTrue="1" operator="lessThan">
      <formula>0.5</formula>
    </cfRule>
    <cfRule type="cellIs" dxfId="771" priority="85" stopIfTrue="1" operator="between">
      <formula>0.75</formula>
      <formula>1</formula>
    </cfRule>
  </conditionalFormatting>
  <conditionalFormatting sqref="D4:Q35">
    <cfRule type="cellIs" dxfId="770" priority="55" stopIfTrue="1" operator="between">
      <formula>0</formula>
      <formula>1</formula>
    </cfRule>
    <cfRule type="cellIs" dxfId="769" priority="56" stopIfTrue="1" operator="greaterThan">
      <formula>1</formula>
    </cfRule>
  </conditionalFormatting>
  <conditionalFormatting sqref="S4:AB35">
    <cfRule type="cellIs" dxfId="768" priority="53" stopIfTrue="1" operator="between">
      <formula>0</formula>
      <formula>1</formula>
    </cfRule>
    <cfRule type="cellIs" dxfId="767" priority="54" stopIfTrue="1" operator="greaterThan">
      <formula>1</formula>
    </cfRule>
  </conditionalFormatting>
  <conditionalFormatting sqref="AD4:AR35">
    <cfRule type="cellIs" dxfId="766" priority="49" stopIfTrue="1" operator="between">
      <formula>0</formula>
      <formula>1</formula>
    </cfRule>
    <cfRule type="cellIs" dxfId="765" priority="50" stopIfTrue="1" operator="greaterThan">
      <formula>1</formula>
    </cfRule>
  </conditionalFormatting>
  <conditionalFormatting sqref="AT4:BF35">
    <cfRule type="cellIs" dxfId="764" priority="45" stopIfTrue="1" operator="between">
      <formula>0</formula>
      <formula>1</formula>
    </cfRule>
    <cfRule type="cellIs" dxfId="763" priority="46" stopIfTrue="1" operator="greaterThan">
      <formula>1</formula>
    </cfRule>
  </conditionalFormatting>
  <conditionalFormatting sqref="BH4:BN35">
    <cfRule type="cellIs" dxfId="762" priority="43" stopIfTrue="1" operator="between">
      <formula>0</formula>
      <formula>1</formula>
    </cfRule>
    <cfRule type="cellIs" dxfId="761" priority="44" stopIfTrue="1" operator="greaterThan">
      <formula>1</formula>
    </cfRule>
  </conditionalFormatting>
  <conditionalFormatting sqref="BP4:CC35">
    <cfRule type="cellIs" dxfId="760" priority="39" stopIfTrue="1" operator="between">
      <formula>0</formula>
      <formula>1</formula>
    </cfRule>
    <cfRule type="cellIs" dxfId="759" priority="40" stopIfTrue="1" operator="greaterThan">
      <formula>1</formula>
    </cfRule>
  </conditionalFormatting>
  <conditionalFormatting sqref="CE4:CL35">
    <cfRule type="cellIs" dxfId="758" priority="35" stopIfTrue="1" operator="between">
      <formula>0</formula>
      <formula>1</formula>
    </cfRule>
    <cfRule type="cellIs" dxfId="757" priority="36" stopIfTrue="1" operator="greaterThan">
      <formula>1</formula>
    </cfRule>
  </conditionalFormatting>
  <conditionalFormatting sqref="CN4:CZ35">
    <cfRule type="cellIs" dxfId="756" priority="31" stopIfTrue="1" operator="between">
      <formula>0</formula>
      <formula>1</formula>
    </cfRule>
    <cfRule type="cellIs" dxfId="755" priority="32" stopIfTrue="1" operator="greaterThan">
      <formula>1</formula>
    </cfRule>
  </conditionalFormatting>
  <conditionalFormatting sqref="DB4:DF35">
    <cfRule type="cellIs" dxfId="754" priority="29" stopIfTrue="1" operator="between">
      <formula>0</formula>
      <formula>1</formula>
    </cfRule>
    <cfRule type="cellIs" dxfId="753" priority="30" stopIfTrue="1" operator="greaterThan">
      <formula>1</formula>
    </cfRule>
  </conditionalFormatting>
  <conditionalFormatting sqref="DH4:DN35">
    <cfRule type="cellIs" dxfId="752" priority="25" stopIfTrue="1" operator="between">
      <formula>0</formula>
      <formula>1</formula>
    </cfRule>
    <cfRule type="cellIs" dxfId="751" priority="26" stopIfTrue="1" operator="greaterThan">
      <formula>1</formula>
    </cfRule>
  </conditionalFormatting>
  <conditionalFormatting sqref="DP4:DW35">
    <cfRule type="cellIs" dxfId="750" priority="21" stopIfTrue="1" operator="between">
      <formula>0</formula>
      <formula>1</formula>
    </cfRule>
    <cfRule type="cellIs" dxfId="749" priority="22" stopIfTrue="1" operator="greaterThan">
      <formula>1</formula>
    </cfRule>
  </conditionalFormatting>
  <conditionalFormatting sqref="DY4:ED14 DY35:ED35">
    <cfRule type="cellIs" dxfId="748" priority="19" stopIfTrue="1" operator="between">
      <formula>0</formula>
      <formula>1</formula>
    </cfRule>
    <cfRule type="cellIs" dxfId="747" priority="20" stopIfTrue="1" operator="greaterThan">
      <formula>1</formula>
    </cfRule>
  </conditionalFormatting>
  <conditionalFormatting sqref="EE4:EH14 EE35:EH35 EH34">
    <cfRule type="cellIs" dxfId="746" priority="17" stopIfTrue="1" operator="between">
      <formula>0</formula>
      <formula>1</formula>
    </cfRule>
    <cfRule type="cellIs" dxfId="745" priority="18" stopIfTrue="1" operator="greaterThan">
      <formula>1</formula>
    </cfRule>
  </conditionalFormatting>
  <conditionalFormatting sqref="EH15:EH23">
    <cfRule type="cellIs" dxfId="744" priority="15" stopIfTrue="1" operator="between">
      <formula>0</formula>
      <formula>1</formula>
    </cfRule>
    <cfRule type="cellIs" dxfId="743" priority="16" stopIfTrue="1" operator="greaterThan">
      <formula>1</formula>
    </cfRule>
  </conditionalFormatting>
  <conditionalFormatting sqref="EH24">
    <cfRule type="cellIs" dxfId="742" priority="13" stopIfTrue="1" operator="between">
      <formula>0</formula>
      <formula>1</formula>
    </cfRule>
    <cfRule type="cellIs" dxfId="741" priority="14" stopIfTrue="1" operator="greaterThan">
      <formula>1</formula>
    </cfRule>
  </conditionalFormatting>
  <conditionalFormatting sqref="EH25:EH33">
    <cfRule type="cellIs" dxfId="740" priority="11" stopIfTrue="1" operator="between">
      <formula>0</formula>
      <formula>1</formula>
    </cfRule>
    <cfRule type="cellIs" dxfId="739" priority="12" stopIfTrue="1" operator="greaterThan">
      <formula>1</formula>
    </cfRule>
  </conditionalFormatting>
  <conditionalFormatting sqref="DY15:ED24">
    <cfRule type="cellIs" dxfId="738" priority="9" stopIfTrue="1" operator="between">
      <formula>0</formula>
      <formula>1</formula>
    </cfRule>
    <cfRule type="cellIs" dxfId="737" priority="10" stopIfTrue="1" operator="greaterThan">
      <formula>1</formula>
    </cfRule>
  </conditionalFormatting>
  <conditionalFormatting sqref="EE15:EG24">
    <cfRule type="cellIs" dxfId="736" priority="7" stopIfTrue="1" operator="between">
      <formula>0</formula>
      <formula>1</formula>
    </cfRule>
    <cfRule type="cellIs" dxfId="735" priority="8" stopIfTrue="1" operator="greaterThan">
      <formula>1</formula>
    </cfRule>
  </conditionalFormatting>
  <conditionalFormatting sqref="DY25:ED34">
    <cfRule type="cellIs" dxfId="734" priority="5" stopIfTrue="1" operator="between">
      <formula>0</formula>
      <formula>1</formula>
    </cfRule>
    <cfRule type="cellIs" dxfId="733" priority="6" stopIfTrue="1" operator="greaterThan">
      <formula>1</formula>
    </cfRule>
  </conditionalFormatting>
  <conditionalFormatting sqref="EE25:EG34">
    <cfRule type="cellIs" dxfId="732" priority="3" stopIfTrue="1" operator="between">
      <formula>0</formula>
      <formula>1</formula>
    </cfRule>
    <cfRule type="cellIs" dxfId="731" priority="4" stopIfTrue="1" operator="greaterThan">
      <formula>1</formula>
    </cfRule>
  </conditionalFormatting>
  <conditionalFormatting sqref="EJ4:EQ35">
    <cfRule type="cellIs" dxfId="730" priority="1" stopIfTrue="1" operator="between">
      <formula>0</formula>
      <formula>1</formula>
    </cfRule>
    <cfRule type="cellIs" dxfId="729" priority="2" stopIfTrue="1" operator="greaterThan">
      <formula>1</formula>
    </cfRule>
  </conditionalFormatting>
  <pageMargins left="0.78740157480314965" right="0.74803149606299213" top="1.1811023622047245" bottom="0.82677165354330717" header="0.70866141732283472" footer="0.51181102362204722"/>
  <pageSetup paperSize="9" scale="90" orientation="landscape" horizontalDpi="4294967293" r:id="rId1"/>
  <headerFooter alignWithMargins="0">
    <oddHeader>&amp;L&amp;"Gill Sans MT,Fett"&amp;12RTMB Version 3&amp;R&amp;G</oddHeader>
    <oddFooter>&amp;R&amp;P von&amp;N</oddFooter>
  </headerFooter>
  <colBreaks count="1" manualBreakCount="1">
    <brk id="94" max="39" man="1"/>
  </colBreaks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6">
    <tabColor indexed="40"/>
  </sheetPr>
  <dimension ref="A1:BH42"/>
  <sheetViews>
    <sheetView view="pageBreakPreview" zoomScale="70" zoomScaleNormal="88" zoomScaleSheetLayoutView="70" workbookViewId="0">
      <selection activeCell="C39" sqref="C39"/>
    </sheetView>
  </sheetViews>
  <sheetFormatPr baseColWidth="10" defaultRowHeight="13.2" x14ac:dyDescent="0.25"/>
  <cols>
    <col min="1" max="1" width="5.109375" customWidth="1"/>
    <col min="2" max="2" width="30" customWidth="1"/>
    <col min="3" max="3" width="14.33203125" style="3" customWidth="1"/>
    <col min="4" max="4" width="3.88671875" style="2" customWidth="1"/>
    <col min="5" max="5" width="12.44140625" style="4" customWidth="1"/>
    <col min="6" max="6" width="11.44140625" style="4" customWidth="1"/>
    <col min="7" max="7" width="7.109375" style="2" customWidth="1"/>
    <col min="8" max="8" width="8.88671875" style="2" customWidth="1"/>
    <col min="9" max="9" width="8.6640625" customWidth="1"/>
    <col min="10" max="10" width="7.88671875" customWidth="1"/>
    <col min="11" max="11" width="8.5546875" customWidth="1"/>
    <col min="12" max="13" width="7.109375" customWidth="1"/>
    <col min="14" max="14" width="9.109375" customWidth="1"/>
    <col min="15" max="15" width="6.88671875" customWidth="1"/>
    <col min="16" max="16" width="7" customWidth="1"/>
    <col min="17" max="17" width="6.6640625" customWidth="1"/>
    <col min="18" max="18" width="9.6640625" customWidth="1"/>
    <col min="19" max="19" width="10.44140625" customWidth="1"/>
    <col min="20" max="20" width="9.6640625" customWidth="1"/>
    <col min="21" max="21" width="7" customWidth="1"/>
    <col min="22" max="22" width="6" customWidth="1"/>
    <col min="23" max="23" width="5.88671875" customWidth="1"/>
    <col min="24" max="24" width="6" customWidth="1"/>
    <col min="25" max="25" width="5.88671875" customWidth="1"/>
    <col min="26" max="26" width="6" customWidth="1"/>
    <col min="27" max="27" width="5.33203125" customWidth="1"/>
    <col min="28" max="28" width="6.33203125" customWidth="1"/>
    <col min="29" max="29" width="5.5546875" customWidth="1"/>
    <col min="30" max="30" width="5.88671875" customWidth="1"/>
    <col min="31" max="32" width="3.109375" style="84" customWidth="1"/>
    <col min="33" max="33" width="7" style="49" customWidth="1"/>
    <col min="34" max="34" width="7.6640625" style="49" customWidth="1"/>
    <col min="35" max="35" width="7" style="66" customWidth="1"/>
    <col min="36" max="37" width="7.6640625" style="49" customWidth="1"/>
    <col min="38" max="38" width="6.6640625" style="49" customWidth="1"/>
    <col min="39" max="40" width="7" style="49" customWidth="1"/>
    <col min="41" max="41" width="7.109375" style="49" customWidth="1"/>
    <col min="42" max="42" width="8.5546875" style="49" customWidth="1"/>
    <col min="43" max="43" width="7.44140625" style="49" customWidth="1"/>
    <col min="44" max="44" width="7" style="49" customWidth="1"/>
    <col min="45" max="45" width="8.44140625" style="49" customWidth="1"/>
    <col min="46" max="46" width="7" style="49" customWidth="1"/>
    <col min="47" max="47" width="5.5546875" style="35" customWidth="1"/>
    <col min="49" max="49" width="12.33203125" customWidth="1"/>
    <col min="52" max="52" width="12.5546875" customWidth="1"/>
  </cols>
  <sheetData>
    <row r="1" spans="1:60" ht="18" thickBot="1" x14ac:dyDescent="0.35">
      <c r="B1" s="24" t="s">
        <v>144</v>
      </c>
      <c r="E1" s="16"/>
      <c r="F1" s="16"/>
      <c r="G1" s="48" t="s">
        <v>501</v>
      </c>
      <c r="H1" s="16"/>
      <c r="L1" s="16"/>
      <c r="M1" s="118" t="s">
        <v>134</v>
      </c>
      <c r="N1" s="636">
        <f>Da!E20</f>
        <v>0</v>
      </c>
      <c r="O1" s="636"/>
      <c r="P1" s="448"/>
      <c r="R1" s="118" t="s">
        <v>3</v>
      </c>
      <c r="S1" s="25">
        <f>Da!G5</f>
        <v>0</v>
      </c>
      <c r="AE1" s="446"/>
    </row>
    <row r="2" spans="1:60" s="69" customFormat="1" ht="36" customHeight="1" thickBot="1" x14ac:dyDescent="0.35">
      <c r="B2" s="626" t="str">
        <f>Da!G8</f>
        <v>Hauptschul Abschluss</v>
      </c>
      <c r="C2" s="510" t="s">
        <v>440</v>
      </c>
      <c r="D2" s="107"/>
      <c r="E2" s="510" t="s">
        <v>441</v>
      </c>
      <c r="F2" s="93"/>
      <c r="G2" s="145">
        <f>(IF($B$2=Da!$N$18,Profile!$E$2)+IF($B$2=Da!$N$19,Profile!$G$2)+IF($B$2=Da!$N$20,Profile!$I$2)+IF($B$2=Da!$N$21,Profile!$K$2)+IF($B$2=Da!$N$22,Profile!$M$2)+IF($B$2=Da!$N$23,Profile!$O$2)+IF($B$2=Da!$N$24,Profile!$Q$2)+IF($B$2=Da!$N$25,Profile!$S$2)+IF($B$2=Da!$N$26,Profile!$U$2)+IF($B$2=Da!$N$27,Profile!$W$2)+IF($B$2=Da!$N$28,Profile!$Y$2)+IF($B$2=Da!$N$295,Profile!$AA$2)+IF($B$2=Da!$N$30,Profile!$AC$2))</f>
        <v>0.75</v>
      </c>
      <c r="H2" s="454">
        <f>(IF($B$2=Da!$N$18,Profile!$E$8)+IF($B$2=Da!$N$19,Profile!$G$8)+IF($B$2=Da!$N$20,Profile!$I$8)+IF($B$2=Da!$N$21,Profile!$K$8)+IF($B$2=Da!$N$22,Profile!$M$8)+IF($B$2=Da!$N$23,Profile!$O$8)+IF($B$2=Da!$N$24,Profile!$Q$8)+IF($B$2=Da!$N$25,Profile!$S$8)+IF($B$2=Da!$N$26,Profile!$U$8)+IF($B$2=Da!$N$27,Profile!$W$8)+IF($B$2=Da!$N$28,Profile!$Y$8)+IF($B$2=Da!$N$29,Profile!$AA$8)+IF($B$2=Da!$N$30,Profile!$AC$8))</f>
        <v>0.7</v>
      </c>
      <c r="I2" s="454">
        <f>(IF($B$2=Da!$N$18,Profile!$E$10)+IF($B$2=Da!$N$19,Profile!$G$10)+IF($B$2=Da!$N$20,Profile!$I$10)+IF($B$2=Da!$N$21,Profile!$K$10)+IF($B$2=Da!$N$22,Profile!$M$10)+IF($B$2=Da!$N$23,Profile!$O$10)+IF($B$2=Da!$N$24,Profile!$Q$10)+IF($B$2=Da!$N$25,Profile!$S$10)+IF($B$2=Da!$N$26,Profile!$U$10)+IF($B$2=Da!$N$27,Profile!$W$10)+IF($B$2=Da!$N$28,Profile!$Y$10)+IF($B$2=Da!$N$29,Profile!$AA$10)+IF($B$2=Da!$N$30,Profile!$AC$10))</f>
        <v>0.83333333333333337</v>
      </c>
      <c r="J2" s="454">
        <f>(IF($B$2=Da!$N$18,Profile!$E$14)+IF($B$2=Da!$N$19,Profile!$G$14)+IF($B$2=Da!$N$20,Profile!$I$14)+IF($B$2=Da!$N$21,Profile!$K$14)+IF($B$2=Da!$N$22,Profile!$M$14)+IF($B$2=Da!$N$23,Profile!$O$14)+IF($B$2=Da!$N$24,Profile!$Q$14)+IF($B$2=Da!$N$25,Profile!$S$14)+IF($B$2=Da!$N$26,Profile!$U$14)+IF($B$2=Da!$N$27,Profile!$W$14)+IF($B$2=Da!$N$28,Profile!$Y$14)+IF($B$2=Da!$N$29,Profile!$AA$14)+IF($B$2=Da!$N$30,Profile!$AC$14))</f>
        <v>0.85</v>
      </c>
      <c r="K2" s="454">
        <f>(IF($B$2=Da!$N$18,Profile!$E$19)+IF($B$2=Da!$N$19,Profile!$G$19)+IF($B$2=Da!$N$20,Profile!$I$19)+IF($B$2=Da!$N$21,Profile!$K$19)+IF($B$2=Da!$N$22,Profile!$M$19)+IF($B$2=Da!$N$23,Profile!$O$19)+IF($B$2=Da!$N$24,Profile!$Q$19)+IF($B$2=Da!$N$25,Profile!$S$19)+IF($B$2=Da!$N$26,Profile!$U$19)+IF($B$2=Da!$N$27,Profile!$W$19)+IF($B$2=Da!$N$28,Profile!$Y$19)+IF($B$2=Da!$N$29,Profile!$AA$19)+IF($B$2=Da!$N$30,Profile!$AC$19))</f>
        <v>0.7142857142857143</v>
      </c>
      <c r="L2" s="454">
        <f>(IF($B$2=Da!$N$18,Profile!$E$22)+IF($B$2=Da!$N$19,Profile!$G$22)+IF($B$2=Da!$N$21,Profile!$I$22)+IF($B$2=Da!$N$21,Profile!$K$22)+IF($B$2=Da!$N$22,Profile!$M$22)+IF($B$2=Da!$N$23,Profile!$O$22)+IF($B$2=Da!$N$24,Profile!$Q$22)+IF($B$2=Da!$N$25,Profile!$S$22)+IF($B$2=Da!$N$26,Profile!$U$22)+IF($B$2=Da!$N$27,Profile!$W$22)+IF($B$2=Da!$N$28,Profile!$Y$22)+IF($B$2=Da!$N$29,Profile!$AA$22)+IF($B$2=Da!$N$30,Profile!$AC$22))</f>
        <v>0.66666666666666663</v>
      </c>
      <c r="M2" s="454">
        <f>(IF($B$2=Da!$N$18,Profile!$E$28)+IF($B$2=Da!$N$19,Profile!$G$28)+IF($B$2=Da!$N$20,Profile!$I$28)+IF($B$2=Da!$N$21,Profile!$K$28)+IF($B$2=Da!$N$22,Profile!$M$28)+IF($B$2=Da!$N$23,Profile!$O$28)+IF($B$2=Da!$N$24,Profile!$Q$28)+IF($B$2=Da!$N$25,Profile!$S$28)+IF($B$2=Da!$N$26,Profile!$U$28)+IF($B$2=Da!$N$27,Profile!$W$28)+IF($B$2=Da!$N$28,Profile!$Y$28)+IF($B$2=Da!$N$29,Profile!$AA$28)+IF($B$2=Da!$N$30,Profile!$AC$28))</f>
        <v>0.7142857142857143</v>
      </c>
      <c r="N2" s="456">
        <f>(IF($B$2=Da!$N$18,Profile!$E$72)+IF($B$2=Da!$N$19,Profile!$G$72)+IF($B$2=Da!$N$20,Profile!$I$72)+IF($B$2=Da!$N$21,Profile!$K$72)+IF($B$2=Da!$N$22,Profile!$M$72)+IF($B$2=Da!$N$23,Profile!$O$72)+IF($B$2=Da!$N$24,Profile!$Q$72)+IF($B$2=Da!$N$25,Profile!$S$72)+IF($B$2=Da!$N$26,Profile!$U$72)+IF($B$2=Da!$N$27,Profile!$W$72)+IF($B$2=Da!$N$28,Profile!$Y$72)+IF($B$2=Da!$N$29,Profile!$AA$72)+IF($B$2=Da!$N$30,Profile!$AC$72))</f>
        <v>0.75</v>
      </c>
      <c r="O2" s="454">
        <f>(IF($B$2=Da!$N$18,Profile!$E$31)+IF($B$2=Da!$N$19,Profile!$G$31)+IF($B$2=Da!$N$20,Profile!$I$31)+IF($B$2=Da!$N$21,Profile!$K$31)+IF($B$2=Da!$N$22,Profile!$M$31)+IF($B$2=Da!$N$23,Profile!$O$31)+IF($B$2=Da!$N$24,Profile!$Q$31)+IF($B$2=Da!$N$25,Profile!$S$31)+IF($B$2=Da!$N$26,Profile!$U$31)+IF($B$2=Da!$N$27,Profile!$W$31)+IF($B$2=Da!$N$28,Profile!$Y$31)+IF($B$2=Da!$N$29,Profile!$AA$31)+IF($B$2=Da!$N$30,Profile!$AC$31))</f>
        <v>0.66666666666666663</v>
      </c>
      <c r="P2" s="454">
        <f>(IF($B$2=Da!$N$18,Profile!$E$36)+IF($B$2=Da!$N$19,Profile!$G$36)+IF($B$2=Da!$N$20,Profile!$I$36)+IF($B$2=Da!$N$21,Profile!$K$36)+IF($B$2=Da!$N$22,Profile!$M$36)+IF($B$2=Da!$N$23,Profile!$O$36)+IF($B$2=Da!$N$24,Profile!$Q$36)+IF($B$2=Da!$N$25,Profile!$S$36)+IF($B$2=Da!$N$26,Profile!$U$36)+IF($B$2=Da!$N$27,Profile!$W$36)+IF($B$2=Da!$N$28,Profile!$Y$36)+IF($B$2=Da!$N$29,Profile!$AA$36)+IF($B$2=Da!$N$30,Profile!$AC$36))</f>
        <v>0.6428571428571429</v>
      </c>
      <c r="Q2" s="454">
        <f>(IF($B$2=Da!$N$18,Profile!$E$39)+IF($B$2=Da!$N$19,Profile!$G$39)+IF($B$2=Da!$N$20,Profile!$I$39)+IF($B$2=Da!$N$21,Profile!$K$39)+IF($B$2=Da!$N$22,Profile!$M$39)+IF($B$2=Da!$N$23,Profile!$O$39)+IF($B$2=Da!$N$24,Profile!$Q$39)+IF($B$2=Da!$N$25,Profile!$S$39)+IF($B$2=Da!$N$26,Profile!$U$39)+IF($B$2=Da!$N$27,Profile!$W$39)+IF($B$2=Da!$N$28,Profile!$Y$39)+IF($B$2=Da!$N$29,Profile!$AA$39)+IF($B$2=Da!$N$30,Profile!$AC$39))</f>
        <v>0.6428571428571429</v>
      </c>
      <c r="R2" s="454">
        <f>(IF($B$2=Da!$N$18,Profile!$E$43)+IF($B$2=Da!$N$19,Profile!$G$43)+IF($B$2=Da!$N$20,Profile!$I$43)+IF($B$2=Da!$N$21,Profile!$K$43)+IF($B$2=Da!$N$22,Profile!$M$43)+IF($B$2=Da!$N$23,Profile!$O$43)+IF($B$2=Da!$N$24,Profile!$Q$43)+IF($B$2=Da!$N$25,Profile!$S$43)+IF($B$2=Da!$N$26,Profile!$U$43)+IF($B$2=Da!$N$27,Profile!$W$43)+IF($B$2=Da!$N$28,Profile!$Y$43)+IF($B$2=Da!$N$29,Profile!$AA$43)+IF($B$2=Da!$N$30,Profile!$AC$43))</f>
        <v>0.75</v>
      </c>
      <c r="S2" s="454">
        <f>(IF($B$2=Da!$N$18,Profile!$E$49)+IF($B$2=Da!$N$19,Profile!$G$49)+IF($B$2=Da!$N$20,Profile!$I$49)+IF($B$2=Da!$N$21,Profile!$K$49)+IF($B$2=Da!$N$22,Profile!$M$49)+IF($B$2=Da!$N$23,Profile!$O$49)+IF($B$2=Da!$N$24,Profile!$Q$49)+IF($B$2=Da!$N$25,Profile!$S$49)+IF($B$2=Da!$N$26,Profile!$U$49)+IF($B$2=Da!$N$27,Profile!$W$49)+IF($B$2=Da!$N$28,Profile!$Y$49)+IF($B$2=Da!$N$29,Profile!$AA$49)+IF($B$2=Da!$N$30,Profile!$AC$49))</f>
        <v>0.6</v>
      </c>
      <c r="T2" s="455">
        <f>(IF($B$2=Da!$N$18,Profile!$E$53)+IF($B$2=Da!$N$19,Profile!$G$53)+IF($B$2=Da!$N$20,Profile!$I$53)+IF($B$2=Da!$N$21,Profile!$K$53)+IF($B$2=Da!$N$22,Profile!$M$53)+IF($B$2=Da!$N$234,Profile!$O$53)+IF($B$2=Da!$N$24,Profile!$Q$53)+IF($B$2=Da!$N$25,Profile!$S$53)+IF($B$2=Da!$N$26,Profile!$U$53)+IF($B$2=Da!$N$27,Profile!$W$53)+IF($B$2=Da!$N$28,Profile!$Y$53)+IF($B$2=Da!$N$29,Profile!$AA$53)+IF($B$2=Da!$N$30,Profile!$AC$53))</f>
        <v>0.75</v>
      </c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447"/>
      <c r="AF2" s="94"/>
      <c r="AG2" s="95"/>
      <c r="AH2" s="95"/>
      <c r="AI2" s="96"/>
      <c r="AJ2" s="95"/>
      <c r="AK2" s="95"/>
      <c r="AL2" s="95"/>
      <c r="AM2" s="95"/>
      <c r="AN2" s="95"/>
      <c r="AO2" s="95"/>
      <c r="AP2" s="95"/>
      <c r="AQ2" s="95"/>
      <c r="AR2" s="95"/>
      <c r="AS2" s="95"/>
      <c r="AT2" s="95"/>
    </row>
    <row r="3" spans="1:60" s="69" customFormat="1" ht="16.649999999999999" customHeight="1" thickBot="1" x14ac:dyDescent="0.35">
      <c r="B3" s="627"/>
      <c r="C3" s="509">
        <f>(IF($B$2=Da!$N$18,Profile!$E$70)+IF($B$2=Da!$N$19,Profile!$G$70)+IF($B$2=Da!$N$20,Profile!$I$70)+IF($B$2=Da!$N$21,Profile!$K$70)+IF($B$2=Da!$N$22,Profile!$M$70)+IF($B$2=Da!$N$23,Profile!$O$70)+IF($B$2=Da!$N$24,Profile!$Q$70)+IF($B$2=Da!$N$25,Profile!$S$70)+IF($B$2=Da!$N$26,Profile!$U$70)+IF($B$2=Da!$N$27,Profile!$W$70)+IF($B$2=Da!$N$28,Profile!$Y$70)+IF($B$2=Da!$N$295,Profile!$AA$70)+IF($B$2=Da!$N$30,Profile!$AC$70))</f>
        <v>0.71721311475409832</v>
      </c>
      <c r="D3" s="511"/>
      <c r="E3" s="509">
        <f>(IF($B$2=Da!$N$18,Profile!$E$72)+IF($B$2=Da!$N$19,Profile!$G$72)+IF($B$2=Da!$N$20,Profile!$I$72)+IF($B$2=Da!$N$21,Profile!$K$72)+IF($B$2=Da!$N$22,Profile!$M$72)+IF($B$2=Da!$N$23,Profile!$O$72)+IF($B$2=Da!$N$24,Profile!$Q$72)+IF($B$2=Da!$N$25,Profile!$S$72)+IF($B$2=Da!$N$26,Profile!$U$72)+IF($B$2=Da!$N$27,Profile!$W$72)+IF($B$2=Da!$N$28,Profile!$Y$72)+IF($B$2=Da!$N$295,Profile!$AA$72)+IF($B$2=Da!$N$30,Profile!$AC$72))</f>
        <v>0.75</v>
      </c>
      <c r="F3" s="562"/>
      <c r="G3" s="628" t="str">
        <f>Profile!B57</f>
        <v>Grundrechnen 1</v>
      </c>
      <c r="H3" s="628" t="str">
        <f>Profile!B58</f>
        <v>1 x 1</v>
      </c>
      <c r="I3" s="632" t="str">
        <f>Profile!B59</f>
        <v>Zahlenschreibweise</v>
      </c>
      <c r="J3" s="628" t="str">
        <f>Profile!B60</f>
        <v>Stellenwertsystem</v>
      </c>
      <c r="K3" s="628" t="str">
        <f>Profile!B61</f>
        <v>Brüche</v>
      </c>
      <c r="L3" s="628" t="str">
        <f>Profile!B62</f>
        <v>Grundrechnen 2</v>
      </c>
      <c r="M3" s="630" t="str">
        <f>Profile!B63</f>
        <v>Überschlagen</v>
      </c>
      <c r="N3" s="637" t="s">
        <v>415</v>
      </c>
      <c r="O3" s="628" t="str">
        <f>Profile!B64</f>
        <v>Maße</v>
      </c>
      <c r="P3" s="639" t="str">
        <f>Profile!B65</f>
        <v>Dreisatz</v>
      </c>
      <c r="Q3" s="639" t="str">
        <f>Profile!B66</f>
        <v>Prozente</v>
      </c>
      <c r="R3" s="639" t="str">
        <f>Profile!B67</f>
        <v>Geometrie 1 + 2</v>
      </c>
      <c r="S3" s="639" t="str">
        <f>Profile!B68</f>
        <v>räuml. Vorstellung 1 + 2</v>
      </c>
      <c r="T3" s="639" t="str">
        <f>Profile!B69</f>
        <v>Diagramme</v>
      </c>
      <c r="U3" s="181"/>
      <c r="V3" s="181"/>
      <c r="W3" s="181"/>
      <c r="X3" s="181"/>
      <c r="Y3" s="181"/>
      <c r="Z3" s="181"/>
      <c r="AA3" s="181"/>
      <c r="AB3" s="181"/>
      <c r="AC3" s="181"/>
      <c r="AD3" s="181"/>
      <c r="AE3" s="447"/>
      <c r="AF3" s="94"/>
      <c r="AG3" s="95"/>
      <c r="AH3" s="95"/>
      <c r="AI3" s="96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</row>
    <row r="4" spans="1:60" s="69" customFormat="1" ht="30.75" customHeight="1" thickBot="1" x14ac:dyDescent="0.35">
      <c r="B4" s="144" t="s">
        <v>47</v>
      </c>
      <c r="C4" s="109" t="s">
        <v>56</v>
      </c>
      <c r="D4" s="108"/>
      <c r="E4" s="564" t="s">
        <v>416</v>
      </c>
      <c r="F4" s="109" t="s">
        <v>500</v>
      </c>
      <c r="G4" s="629"/>
      <c r="H4" s="629"/>
      <c r="I4" s="633"/>
      <c r="J4" s="629"/>
      <c r="K4" s="629"/>
      <c r="L4" s="629"/>
      <c r="M4" s="631"/>
      <c r="N4" s="638"/>
      <c r="O4" s="629"/>
      <c r="P4" s="629"/>
      <c r="Q4" s="629"/>
      <c r="R4" s="629"/>
      <c r="S4" s="629"/>
      <c r="T4" s="629"/>
      <c r="U4" s="181"/>
      <c r="V4" s="181"/>
      <c r="W4" s="181"/>
      <c r="X4" s="181"/>
      <c r="Y4" s="181"/>
      <c r="Z4" s="181"/>
      <c r="AA4" s="181"/>
      <c r="AB4" s="181"/>
      <c r="AC4" s="181"/>
      <c r="AD4" s="181"/>
      <c r="AE4" s="447"/>
      <c r="AF4" s="94"/>
      <c r="AG4" s="95"/>
      <c r="AH4" s="95"/>
      <c r="AI4" s="96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</row>
    <row r="5" spans="1:60" s="69" customFormat="1" ht="16.649999999999999" customHeight="1" x14ac:dyDescent="0.3">
      <c r="A5" s="116" t="s">
        <v>102</v>
      </c>
      <c r="B5" s="586">
        <f>Werte2!B4</f>
        <v>0</v>
      </c>
      <c r="C5" s="99">
        <f>'S1'!$E$103</f>
        <v>0</v>
      </c>
      <c r="D5" s="100" t="str">
        <f t="shared" ref="D5:D36" si="0">IF(C5&lt;($C$3-($C$3*$C$39)),"FB","")</f>
        <v>FB</v>
      </c>
      <c r="E5" s="112">
        <f>Da!G22</f>
        <v>0</v>
      </c>
      <c r="F5" s="99">
        <f>'S1'!$H$103</f>
        <v>0</v>
      </c>
      <c r="G5" s="103">
        <f>'S1'!$H$90</f>
        <v>0</v>
      </c>
      <c r="H5" s="103">
        <f>'S1'!$H$91</f>
        <v>0</v>
      </c>
      <c r="I5" s="103">
        <f>'S1'!$H$92</f>
        <v>0</v>
      </c>
      <c r="J5" s="103">
        <f>'S1'!$H$93</f>
        <v>0</v>
      </c>
      <c r="K5" s="103">
        <f>'S1'!$H$94</f>
        <v>0</v>
      </c>
      <c r="L5" s="103">
        <f>'S1'!$H$95</f>
        <v>0</v>
      </c>
      <c r="M5" s="103">
        <f>'S1'!$H$96</f>
        <v>0</v>
      </c>
      <c r="N5" s="457">
        <f>'S1'!$H$105</f>
        <v>0</v>
      </c>
      <c r="O5" s="103">
        <f>'S1'!$H$97</f>
        <v>0</v>
      </c>
      <c r="P5" s="103">
        <f>'S1'!$H$98</f>
        <v>0</v>
      </c>
      <c r="Q5" s="103">
        <f>'S1'!$H$99</f>
        <v>0</v>
      </c>
      <c r="R5" s="103">
        <f>'S1'!$H$100</f>
        <v>0</v>
      </c>
      <c r="S5" s="103">
        <f>'S1'!$H$101</f>
        <v>0</v>
      </c>
      <c r="T5" s="103">
        <f>'S1'!$H$102</f>
        <v>0</v>
      </c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447" t="str">
        <f t="shared" ref="AE5:AE36" si="1">IF(B5=0,"S","")</f>
        <v>S</v>
      </c>
      <c r="AF5" s="110" t="str">
        <f t="shared" ref="AF5:AF36" si="2">IF(F5&lt;($C$3-($C$3*$C$39)),"FB","")</f>
        <v>FB</v>
      </c>
      <c r="AG5" s="101">
        <f t="shared" ref="AG5:AT9" si="3">IF($AF5="FB",G5,"")</f>
        <v>0</v>
      </c>
      <c r="AH5" s="101">
        <f t="shared" si="3"/>
        <v>0</v>
      </c>
      <c r="AI5" s="101">
        <f t="shared" si="3"/>
        <v>0</v>
      </c>
      <c r="AJ5" s="101">
        <f t="shared" si="3"/>
        <v>0</v>
      </c>
      <c r="AK5" s="101">
        <f t="shared" si="3"/>
        <v>0</v>
      </c>
      <c r="AL5" s="101">
        <f t="shared" si="3"/>
        <v>0</v>
      </c>
      <c r="AM5" s="101">
        <f t="shared" si="3"/>
        <v>0</v>
      </c>
      <c r="AN5" s="101">
        <f t="shared" si="3"/>
        <v>0</v>
      </c>
      <c r="AO5" s="101">
        <f t="shared" si="3"/>
        <v>0</v>
      </c>
      <c r="AP5" s="101">
        <f t="shared" si="3"/>
        <v>0</v>
      </c>
      <c r="AQ5" s="101">
        <f t="shared" si="3"/>
        <v>0</v>
      </c>
      <c r="AR5" s="101">
        <f t="shared" si="3"/>
        <v>0</v>
      </c>
      <c r="AS5" s="101">
        <f t="shared" si="3"/>
        <v>0</v>
      </c>
      <c r="AT5" s="101">
        <f t="shared" si="3"/>
        <v>0</v>
      </c>
      <c r="AW5" s="185"/>
      <c r="AX5" s="185"/>
      <c r="AY5" s="185"/>
      <c r="AZ5" s="185"/>
      <c r="BA5" s="185"/>
      <c r="BB5" s="185"/>
      <c r="BC5" s="185"/>
      <c r="BD5" s="185"/>
      <c r="BE5" s="185"/>
      <c r="BF5" s="185"/>
      <c r="BG5" s="185"/>
      <c r="BH5" s="185"/>
    </row>
    <row r="6" spans="1:60" s="69" customFormat="1" ht="16.649999999999999" customHeight="1" x14ac:dyDescent="0.3">
      <c r="A6" s="116" t="s">
        <v>103</v>
      </c>
      <c r="B6" s="586">
        <f>Werte2!B5</f>
        <v>0</v>
      </c>
      <c r="C6" s="99">
        <f>'S2'!$E$103</f>
        <v>0</v>
      </c>
      <c r="D6" s="100" t="str">
        <f t="shared" si="0"/>
        <v>FB</v>
      </c>
      <c r="E6" s="104">
        <f>Da!G23</f>
        <v>0</v>
      </c>
      <c r="F6" s="99">
        <f>'S2'!$H$103</f>
        <v>0</v>
      </c>
      <c r="G6" s="103">
        <f>'S2'!$H$90</f>
        <v>0</v>
      </c>
      <c r="H6" s="103">
        <f>'S2'!$H$91</f>
        <v>0</v>
      </c>
      <c r="I6" s="103">
        <f>'S2'!$H$92</f>
        <v>0</v>
      </c>
      <c r="J6" s="103">
        <f>'S2'!$H$93</f>
        <v>0</v>
      </c>
      <c r="K6" s="103">
        <f>'S2'!$H$94</f>
        <v>0</v>
      </c>
      <c r="L6" s="103">
        <f>'S2'!$H$95</f>
        <v>0</v>
      </c>
      <c r="M6" s="103">
        <f>'S2'!$H$96</f>
        <v>0</v>
      </c>
      <c r="N6" s="457">
        <f>'S2'!$H$105</f>
        <v>0</v>
      </c>
      <c r="O6" s="103">
        <f>'S2'!$H$97</f>
        <v>0</v>
      </c>
      <c r="P6" s="103">
        <f>'S2'!$H$98</f>
        <v>0</v>
      </c>
      <c r="Q6" s="103">
        <f>'S2'!$H$99</f>
        <v>0</v>
      </c>
      <c r="R6" s="103">
        <f>'S2'!$H$100</f>
        <v>0</v>
      </c>
      <c r="S6" s="103">
        <f>'S2'!$H$101</f>
        <v>0</v>
      </c>
      <c r="T6" s="103">
        <f>'S2'!$H$102</f>
        <v>0</v>
      </c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447" t="str">
        <f t="shared" si="1"/>
        <v>S</v>
      </c>
      <c r="AF6" s="110" t="str">
        <f t="shared" si="2"/>
        <v>FB</v>
      </c>
      <c r="AG6" s="101">
        <f t="shared" si="3"/>
        <v>0</v>
      </c>
      <c r="AH6" s="101">
        <f t="shared" si="3"/>
        <v>0</v>
      </c>
      <c r="AI6" s="101">
        <f t="shared" si="3"/>
        <v>0</v>
      </c>
      <c r="AJ6" s="101">
        <f t="shared" si="3"/>
        <v>0</v>
      </c>
      <c r="AK6" s="101">
        <f t="shared" si="3"/>
        <v>0</v>
      </c>
      <c r="AL6" s="101">
        <f t="shared" si="3"/>
        <v>0</v>
      </c>
      <c r="AM6" s="101">
        <f t="shared" si="3"/>
        <v>0</v>
      </c>
      <c r="AN6" s="101">
        <f t="shared" si="3"/>
        <v>0</v>
      </c>
      <c r="AO6" s="101">
        <f t="shared" si="3"/>
        <v>0</v>
      </c>
      <c r="AP6" s="101">
        <f t="shared" si="3"/>
        <v>0</v>
      </c>
      <c r="AQ6" s="101">
        <f t="shared" si="3"/>
        <v>0</v>
      </c>
      <c r="AR6" s="101">
        <f t="shared" si="3"/>
        <v>0</v>
      </c>
      <c r="AS6" s="101">
        <f t="shared" si="3"/>
        <v>0</v>
      </c>
      <c r="AT6" s="101">
        <f t="shared" si="3"/>
        <v>0</v>
      </c>
      <c r="AW6" s="185"/>
      <c r="AX6" s="185"/>
      <c r="AY6" s="185"/>
      <c r="AZ6" s="185"/>
      <c r="BA6" s="185"/>
      <c r="BB6" s="185"/>
      <c r="BC6" s="185"/>
      <c r="BD6" s="185"/>
      <c r="BE6" s="185"/>
      <c r="BF6" s="185"/>
      <c r="BG6" s="185"/>
      <c r="BH6" s="185"/>
    </row>
    <row r="7" spans="1:60" s="69" customFormat="1" ht="16.649999999999999" customHeight="1" x14ac:dyDescent="0.3">
      <c r="A7" s="116" t="s">
        <v>104</v>
      </c>
      <c r="B7" s="586">
        <f>Werte2!B6</f>
        <v>0</v>
      </c>
      <c r="C7" s="99">
        <f>'S3'!$E$103</f>
        <v>0</v>
      </c>
      <c r="D7" s="100" t="str">
        <f t="shared" si="0"/>
        <v>FB</v>
      </c>
      <c r="E7" s="104">
        <f>Da!G24</f>
        <v>0</v>
      </c>
      <c r="F7" s="99">
        <f>'S3'!$H$103</f>
        <v>0</v>
      </c>
      <c r="G7" s="103">
        <f>'S3'!$H$90</f>
        <v>0</v>
      </c>
      <c r="H7" s="103">
        <f>'S3'!$H$91</f>
        <v>0</v>
      </c>
      <c r="I7" s="103">
        <f>'S3'!$H$92</f>
        <v>0</v>
      </c>
      <c r="J7" s="103">
        <f>'S3'!$H$93</f>
        <v>0</v>
      </c>
      <c r="K7" s="103">
        <f>'S3'!$H$94</f>
        <v>0</v>
      </c>
      <c r="L7" s="103">
        <f>'S3'!$H$95</f>
        <v>0</v>
      </c>
      <c r="M7" s="103">
        <f>'S3'!$H$96</f>
        <v>0</v>
      </c>
      <c r="N7" s="457">
        <f>'S3'!$H$105</f>
        <v>0</v>
      </c>
      <c r="O7" s="103">
        <f>'S3'!$H$97</f>
        <v>0</v>
      </c>
      <c r="P7" s="103">
        <f>'S3'!$H$98</f>
        <v>0</v>
      </c>
      <c r="Q7" s="103">
        <f>'S3'!$H$99</f>
        <v>0</v>
      </c>
      <c r="R7" s="103">
        <f>'S3'!$H$100</f>
        <v>0</v>
      </c>
      <c r="S7" s="103">
        <f>'S3'!$H$101</f>
        <v>0</v>
      </c>
      <c r="T7" s="103">
        <f>'S3'!$H$102</f>
        <v>0</v>
      </c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447" t="str">
        <f t="shared" si="1"/>
        <v>S</v>
      </c>
      <c r="AF7" s="110" t="str">
        <f t="shared" si="2"/>
        <v>FB</v>
      </c>
      <c r="AG7" s="101">
        <f t="shared" si="3"/>
        <v>0</v>
      </c>
      <c r="AH7" s="101">
        <f t="shared" si="3"/>
        <v>0</v>
      </c>
      <c r="AI7" s="101">
        <f t="shared" si="3"/>
        <v>0</v>
      </c>
      <c r="AJ7" s="101">
        <f t="shared" si="3"/>
        <v>0</v>
      </c>
      <c r="AK7" s="101">
        <f t="shared" si="3"/>
        <v>0</v>
      </c>
      <c r="AL7" s="101">
        <f t="shared" si="3"/>
        <v>0</v>
      </c>
      <c r="AM7" s="101">
        <f t="shared" si="3"/>
        <v>0</v>
      </c>
      <c r="AN7" s="101">
        <f t="shared" si="3"/>
        <v>0</v>
      </c>
      <c r="AO7" s="101">
        <f t="shared" si="3"/>
        <v>0</v>
      </c>
      <c r="AP7" s="101">
        <f t="shared" si="3"/>
        <v>0</v>
      </c>
      <c r="AQ7" s="101">
        <f t="shared" si="3"/>
        <v>0</v>
      </c>
      <c r="AR7" s="101">
        <f t="shared" si="3"/>
        <v>0</v>
      </c>
      <c r="AS7" s="101">
        <f t="shared" si="3"/>
        <v>0</v>
      </c>
      <c r="AT7" s="101">
        <f t="shared" si="3"/>
        <v>0</v>
      </c>
      <c r="AW7" s="185"/>
      <c r="AX7" s="185"/>
      <c r="AY7" s="185"/>
      <c r="AZ7" s="185"/>
      <c r="BA7" s="185"/>
      <c r="BB7" s="185"/>
      <c r="BC7" s="185"/>
      <c r="BD7" s="185"/>
      <c r="BE7" s="185"/>
      <c r="BF7" s="185"/>
      <c r="BG7" s="185"/>
      <c r="BH7" s="185"/>
    </row>
    <row r="8" spans="1:60" s="69" customFormat="1" ht="16.649999999999999" customHeight="1" x14ac:dyDescent="0.3">
      <c r="A8" s="116" t="s">
        <v>105</v>
      </c>
      <c r="B8" s="586">
        <f>Werte2!B7</f>
        <v>0</v>
      </c>
      <c r="C8" s="99">
        <f>'S4'!$E$103</f>
        <v>0</v>
      </c>
      <c r="D8" s="100" t="str">
        <f t="shared" si="0"/>
        <v>FB</v>
      </c>
      <c r="E8" s="104">
        <f>Da!G25</f>
        <v>0</v>
      </c>
      <c r="F8" s="99">
        <f>'S4'!$H$103</f>
        <v>0</v>
      </c>
      <c r="G8" s="103">
        <f>'S4'!$H$90</f>
        <v>0</v>
      </c>
      <c r="H8" s="103">
        <f>'S4'!$H$91</f>
        <v>0</v>
      </c>
      <c r="I8" s="103">
        <f>'S4'!$H$92</f>
        <v>0</v>
      </c>
      <c r="J8" s="103">
        <f>'S4'!$H$93</f>
        <v>0</v>
      </c>
      <c r="K8" s="103">
        <f>'S4'!$H$94</f>
        <v>0</v>
      </c>
      <c r="L8" s="103">
        <f>'S4'!$H$95</f>
        <v>0</v>
      </c>
      <c r="M8" s="103">
        <f>'S4'!$H$96</f>
        <v>0</v>
      </c>
      <c r="N8" s="457">
        <f>'S4'!$H$105</f>
        <v>0</v>
      </c>
      <c r="O8" s="103">
        <f>'S4'!$H$97</f>
        <v>0</v>
      </c>
      <c r="P8" s="103">
        <f>'S4'!$H$98</f>
        <v>0</v>
      </c>
      <c r="Q8" s="103">
        <f>'S4'!$H$99</f>
        <v>0</v>
      </c>
      <c r="R8" s="103">
        <f>'S4'!$H$100</f>
        <v>0</v>
      </c>
      <c r="S8" s="103">
        <f>'S4'!$H$101</f>
        <v>0</v>
      </c>
      <c r="T8" s="103">
        <f>'S4'!$H$102</f>
        <v>0</v>
      </c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447" t="str">
        <f t="shared" si="1"/>
        <v>S</v>
      </c>
      <c r="AF8" s="110" t="str">
        <f t="shared" si="2"/>
        <v>FB</v>
      </c>
      <c r="AG8" s="101">
        <f t="shared" si="3"/>
        <v>0</v>
      </c>
      <c r="AH8" s="101">
        <f t="shared" si="3"/>
        <v>0</v>
      </c>
      <c r="AI8" s="101">
        <f t="shared" si="3"/>
        <v>0</v>
      </c>
      <c r="AJ8" s="101">
        <f t="shared" si="3"/>
        <v>0</v>
      </c>
      <c r="AK8" s="101">
        <f t="shared" si="3"/>
        <v>0</v>
      </c>
      <c r="AL8" s="101">
        <f t="shared" si="3"/>
        <v>0</v>
      </c>
      <c r="AM8" s="101">
        <f t="shared" si="3"/>
        <v>0</v>
      </c>
      <c r="AN8" s="101">
        <f t="shared" si="3"/>
        <v>0</v>
      </c>
      <c r="AO8" s="101">
        <f t="shared" si="3"/>
        <v>0</v>
      </c>
      <c r="AP8" s="101">
        <f t="shared" si="3"/>
        <v>0</v>
      </c>
      <c r="AQ8" s="101">
        <f t="shared" si="3"/>
        <v>0</v>
      </c>
      <c r="AR8" s="101">
        <f t="shared" si="3"/>
        <v>0</v>
      </c>
      <c r="AS8" s="101">
        <f t="shared" si="3"/>
        <v>0</v>
      </c>
      <c r="AT8" s="101">
        <f t="shared" si="3"/>
        <v>0</v>
      </c>
      <c r="AW8" s="185"/>
      <c r="AX8" s="185"/>
      <c r="AY8" s="185"/>
      <c r="AZ8" s="185"/>
      <c r="BA8" s="185"/>
      <c r="BB8" s="185"/>
      <c r="BC8" s="185"/>
      <c r="BD8" s="185"/>
      <c r="BE8" s="185"/>
      <c r="BF8" s="185"/>
      <c r="BG8" s="185"/>
      <c r="BH8" s="185"/>
    </row>
    <row r="9" spans="1:60" s="69" customFormat="1" ht="16.649999999999999" customHeight="1" x14ac:dyDescent="0.3">
      <c r="A9" s="116" t="s">
        <v>106</v>
      </c>
      <c r="B9" s="586">
        <f>Werte2!B8</f>
        <v>0</v>
      </c>
      <c r="C9" s="99">
        <f>'S5'!$E$103</f>
        <v>0</v>
      </c>
      <c r="D9" s="100" t="str">
        <f t="shared" si="0"/>
        <v>FB</v>
      </c>
      <c r="E9" s="104">
        <f>Da!G26</f>
        <v>0</v>
      </c>
      <c r="F9" s="99">
        <f>'S5'!$H$103</f>
        <v>0</v>
      </c>
      <c r="G9" s="103">
        <f>'S5'!$H$90</f>
        <v>0</v>
      </c>
      <c r="H9" s="103">
        <f>'S5'!$H$91</f>
        <v>0</v>
      </c>
      <c r="I9" s="103">
        <f>'S5'!$H$92</f>
        <v>0</v>
      </c>
      <c r="J9" s="103">
        <f>'S5'!$H$93</f>
        <v>0</v>
      </c>
      <c r="K9" s="103">
        <f>'S5'!$H$94</f>
        <v>0</v>
      </c>
      <c r="L9" s="103">
        <f>'S5'!$H$95</f>
        <v>0</v>
      </c>
      <c r="M9" s="103">
        <f>'S5'!$H$96</f>
        <v>0</v>
      </c>
      <c r="N9" s="457">
        <f>'S5'!$H$105</f>
        <v>0</v>
      </c>
      <c r="O9" s="103">
        <f>'S5'!$H$97</f>
        <v>0</v>
      </c>
      <c r="P9" s="103">
        <f>'S5'!$H$98</f>
        <v>0</v>
      </c>
      <c r="Q9" s="103">
        <f>'S5'!$H$99</f>
        <v>0</v>
      </c>
      <c r="R9" s="103">
        <f>'S5'!$H$100</f>
        <v>0</v>
      </c>
      <c r="S9" s="103">
        <f>'S5'!$H$101</f>
        <v>0</v>
      </c>
      <c r="T9" s="103">
        <f>'S5'!$H$102</f>
        <v>0</v>
      </c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447" t="str">
        <f t="shared" si="1"/>
        <v>S</v>
      </c>
      <c r="AF9" s="110" t="str">
        <f t="shared" si="2"/>
        <v>FB</v>
      </c>
      <c r="AG9" s="101">
        <f t="shared" si="3"/>
        <v>0</v>
      </c>
      <c r="AH9" s="101">
        <f t="shared" si="3"/>
        <v>0</v>
      </c>
      <c r="AI9" s="101">
        <f t="shared" si="3"/>
        <v>0</v>
      </c>
      <c r="AJ9" s="101">
        <f t="shared" si="3"/>
        <v>0</v>
      </c>
      <c r="AK9" s="101">
        <f t="shared" si="3"/>
        <v>0</v>
      </c>
      <c r="AL9" s="101">
        <f t="shared" si="3"/>
        <v>0</v>
      </c>
      <c r="AM9" s="101">
        <f t="shared" si="3"/>
        <v>0</v>
      </c>
      <c r="AN9" s="101">
        <f t="shared" si="3"/>
        <v>0</v>
      </c>
      <c r="AO9" s="101">
        <f t="shared" si="3"/>
        <v>0</v>
      </c>
      <c r="AP9" s="101">
        <f t="shared" si="3"/>
        <v>0</v>
      </c>
      <c r="AQ9" s="101">
        <f t="shared" si="3"/>
        <v>0</v>
      </c>
      <c r="AR9" s="101">
        <f t="shared" si="3"/>
        <v>0</v>
      </c>
      <c r="AS9" s="101">
        <f t="shared" si="3"/>
        <v>0</v>
      </c>
      <c r="AT9" s="101">
        <f t="shared" si="3"/>
        <v>0</v>
      </c>
      <c r="AW9" s="185"/>
      <c r="AX9" s="185"/>
      <c r="AY9" s="185"/>
      <c r="AZ9" s="185"/>
      <c r="BA9" s="185"/>
      <c r="BB9" s="185"/>
      <c r="BC9" s="185"/>
      <c r="BD9" s="185"/>
      <c r="BE9" s="185"/>
      <c r="BF9" s="185"/>
      <c r="BG9" s="185"/>
      <c r="BH9" s="185"/>
    </row>
    <row r="10" spans="1:60" s="69" customFormat="1" ht="16.649999999999999" customHeight="1" x14ac:dyDescent="0.3">
      <c r="A10" s="116" t="s">
        <v>107</v>
      </c>
      <c r="B10" s="586">
        <f>Werte2!B9</f>
        <v>0</v>
      </c>
      <c r="C10" s="99">
        <f>'S6'!$E$103</f>
        <v>0</v>
      </c>
      <c r="D10" s="100" t="str">
        <f t="shared" si="0"/>
        <v>FB</v>
      </c>
      <c r="E10" s="104">
        <f>Da!G27</f>
        <v>0</v>
      </c>
      <c r="F10" s="99">
        <f>'S6'!$H$103</f>
        <v>0</v>
      </c>
      <c r="G10" s="103">
        <f>'S6'!$H$90</f>
        <v>0</v>
      </c>
      <c r="H10" s="103">
        <f>'S6'!$H$91</f>
        <v>0</v>
      </c>
      <c r="I10" s="103">
        <f>'S6'!$H$92</f>
        <v>0</v>
      </c>
      <c r="J10" s="103">
        <f>'S6'!$H$93</f>
        <v>0</v>
      </c>
      <c r="K10" s="103">
        <f>'S6'!$H$94</f>
        <v>0</v>
      </c>
      <c r="L10" s="103">
        <f>'S6'!$H$95</f>
        <v>0</v>
      </c>
      <c r="M10" s="103">
        <f>'S6'!$H$96</f>
        <v>0</v>
      </c>
      <c r="N10" s="457">
        <f>'S6'!$H$105</f>
        <v>0</v>
      </c>
      <c r="O10" s="103">
        <f>'S6'!$H$97</f>
        <v>0</v>
      </c>
      <c r="P10" s="103">
        <f>'S6'!$H$98</f>
        <v>0</v>
      </c>
      <c r="Q10" s="103">
        <f>'S6'!$H$99</f>
        <v>0</v>
      </c>
      <c r="R10" s="103">
        <f>'S6'!$H$100</f>
        <v>0</v>
      </c>
      <c r="S10" s="103">
        <f>'S6'!$H$101</f>
        <v>0</v>
      </c>
      <c r="T10" s="103">
        <f>'S6'!$H$102</f>
        <v>0</v>
      </c>
      <c r="U10" s="182"/>
      <c r="V10" s="182"/>
      <c r="W10" s="182"/>
      <c r="X10" s="182"/>
      <c r="Y10" s="182"/>
      <c r="Z10" s="182"/>
      <c r="AA10" s="182"/>
      <c r="AB10" s="182"/>
      <c r="AC10" s="182"/>
      <c r="AD10" s="182"/>
      <c r="AE10" s="447" t="str">
        <f t="shared" si="1"/>
        <v>S</v>
      </c>
      <c r="AF10" s="110" t="str">
        <f t="shared" si="2"/>
        <v>FB</v>
      </c>
      <c r="AG10" s="101">
        <f t="shared" ref="AG10:AG36" si="4">IF($AF10="FB",G10,"")</f>
        <v>0</v>
      </c>
      <c r="AH10" s="101">
        <f t="shared" ref="AH10:AH36" si="5">IF($AF10="FB",H10,"")</f>
        <v>0</v>
      </c>
      <c r="AI10" s="101">
        <f t="shared" ref="AI10:AI36" si="6">IF($AF10="FB",I10,"")</f>
        <v>0</v>
      </c>
      <c r="AJ10" s="101">
        <f t="shared" ref="AJ10:AJ36" si="7">IF($AF10="FB",J10,"")</f>
        <v>0</v>
      </c>
      <c r="AK10" s="101">
        <f t="shared" ref="AK10:AK36" si="8">IF($AF10="FB",K10,"")</f>
        <v>0</v>
      </c>
      <c r="AL10" s="101">
        <f t="shared" ref="AL10:AL36" si="9">IF($AF10="FB",L10,"")</f>
        <v>0</v>
      </c>
      <c r="AM10" s="101">
        <f t="shared" ref="AM10:AM36" si="10">IF($AF10="FB",M10,"")</f>
        <v>0</v>
      </c>
      <c r="AN10" s="101">
        <f t="shared" ref="AN10:AN36" si="11">IF($AF10="FB",N10,"")</f>
        <v>0</v>
      </c>
      <c r="AO10" s="101">
        <f t="shared" ref="AO10:AO36" si="12">IF($AF10="FB",O10,"")</f>
        <v>0</v>
      </c>
      <c r="AP10" s="101">
        <f t="shared" ref="AP10:AP36" si="13">IF($AF10="FB",P10,"")</f>
        <v>0</v>
      </c>
      <c r="AQ10" s="101">
        <f t="shared" ref="AQ10:AQ36" si="14">IF($AF10="FB",Q10,"")</f>
        <v>0</v>
      </c>
      <c r="AR10" s="101">
        <f t="shared" ref="AR10:AR36" si="15">IF($AF10="FB",R10,"")</f>
        <v>0</v>
      </c>
      <c r="AS10" s="101">
        <f>IF($AF10="FB",S300,"")</f>
        <v>0</v>
      </c>
      <c r="AT10" s="101">
        <f t="shared" ref="AT10:AT36" si="16">IF($AF10="FB",T10,"")</f>
        <v>0</v>
      </c>
      <c r="AW10" s="185"/>
      <c r="AX10" s="185"/>
      <c r="AY10" s="185"/>
      <c r="AZ10" s="185"/>
      <c r="BA10" s="185"/>
      <c r="BB10" s="185"/>
      <c r="BC10" s="185"/>
      <c r="BD10" s="185"/>
      <c r="BE10" s="185"/>
      <c r="BF10" s="185"/>
      <c r="BG10" s="185"/>
      <c r="BH10" s="185"/>
    </row>
    <row r="11" spans="1:60" s="69" customFormat="1" ht="16.649999999999999" customHeight="1" x14ac:dyDescent="0.3">
      <c r="A11" s="116" t="s">
        <v>108</v>
      </c>
      <c r="B11" s="586">
        <f>Werte2!B10</f>
        <v>0</v>
      </c>
      <c r="C11" s="99">
        <f>'S7'!$E$103</f>
        <v>0</v>
      </c>
      <c r="D11" s="100" t="str">
        <f t="shared" si="0"/>
        <v>FB</v>
      </c>
      <c r="E11" s="104">
        <f>Da!G28</f>
        <v>0</v>
      </c>
      <c r="F11" s="99">
        <f>'S7'!$H$103</f>
        <v>0</v>
      </c>
      <c r="G11" s="103">
        <f>'S7'!$H$90</f>
        <v>0</v>
      </c>
      <c r="H11" s="103">
        <f>'S7'!$H$91</f>
        <v>0</v>
      </c>
      <c r="I11" s="103">
        <f>'S7'!$H$92</f>
        <v>0</v>
      </c>
      <c r="J11" s="103">
        <f>'S7'!$H$93</f>
        <v>0</v>
      </c>
      <c r="K11" s="103">
        <f>'S7'!$H$94</f>
        <v>0</v>
      </c>
      <c r="L11" s="103">
        <f>'S7'!$H$95</f>
        <v>0</v>
      </c>
      <c r="M11" s="103">
        <f>'S7'!$H$96</f>
        <v>0</v>
      </c>
      <c r="N11" s="457">
        <f>'S7'!$H$105</f>
        <v>0</v>
      </c>
      <c r="O11" s="103">
        <f>'S7'!$H$97</f>
        <v>0</v>
      </c>
      <c r="P11" s="103">
        <f>'S7'!$H$98</f>
        <v>0</v>
      </c>
      <c r="Q11" s="103">
        <f>'S7'!$H$99</f>
        <v>0</v>
      </c>
      <c r="R11" s="103">
        <f>'S7'!$H$100</f>
        <v>0</v>
      </c>
      <c r="S11" s="103">
        <f>'S7'!$H$101</f>
        <v>0</v>
      </c>
      <c r="T11" s="103">
        <f>'S7'!$H$102</f>
        <v>0</v>
      </c>
      <c r="U11" s="182"/>
      <c r="V11" s="182"/>
      <c r="W11" s="182"/>
      <c r="X11" s="182"/>
      <c r="Y11" s="182"/>
      <c r="Z11" s="182"/>
      <c r="AA11" s="182"/>
      <c r="AB11" s="182"/>
      <c r="AC11" s="182"/>
      <c r="AD11" s="182"/>
      <c r="AE11" s="447" t="str">
        <f t="shared" si="1"/>
        <v>S</v>
      </c>
      <c r="AF11" s="110" t="str">
        <f t="shared" si="2"/>
        <v>FB</v>
      </c>
      <c r="AG11" s="101">
        <f t="shared" si="4"/>
        <v>0</v>
      </c>
      <c r="AH11" s="101">
        <f t="shared" si="5"/>
        <v>0</v>
      </c>
      <c r="AI11" s="101">
        <f t="shared" si="6"/>
        <v>0</v>
      </c>
      <c r="AJ11" s="101">
        <f t="shared" si="7"/>
        <v>0</v>
      </c>
      <c r="AK11" s="101">
        <f t="shared" si="8"/>
        <v>0</v>
      </c>
      <c r="AL11" s="101">
        <f t="shared" si="9"/>
        <v>0</v>
      </c>
      <c r="AM11" s="101">
        <f t="shared" si="10"/>
        <v>0</v>
      </c>
      <c r="AN11" s="101">
        <f t="shared" si="11"/>
        <v>0</v>
      </c>
      <c r="AO11" s="101">
        <f t="shared" si="12"/>
        <v>0</v>
      </c>
      <c r="AP11" s="101">
        <f t="shared" si="13"/>
        <v>0</v>
      </c>
      <c r="AQ11" s="101">
        <f t="shared" si="14"/>
        <v>0</v>
      </c>
      <c r="AR11" s="101">
        <f t="shared" si="15"/>
        <v>0</v>
      </c>
      <c r="AS11" s="101">
        <f>IF($AF11="FB",S301,"")</f>
        <v>0</v>
      </c>
      <c r="AT11" s="101">
        <f t="shared" si="16"/>
        <v>0</v>
      </c>
      <c r="AW11" s="185"/>
      <c r="AX11" s="185"/>
      <c r="AY11" s="185"/>
      <c r="AZ11" s="185"/>
      <c r="BA11" s="185"/>
      <c r="BB11" s="185"/>
      <c r="BC11" s="185"/>
      <c r="BD11" s="185"/>
      <c r="BE11" s="185"/>
      <c r="BF11" s="185"/>
      <c r="BG11" s="185"/>
      <c r="BH11" s="185"/>
    </row>
    <row r="12" spans="1:60" s="69" customFormat="1" ht="16.649999999999999" customHeight="1" x14ac:dyDescent="0.3">
      <c r="A12" s="116" t="s">
        <v>109</v>
      </c>
      <c r="B12" s="586">
        <f>Werte2!B11</f>
        <v>0</v>
      </c>
      <c r="C12" s="99">
        <f>'S8'!$E$103</f>
        <v>0</v>
      </c>
      <c r="D12" s="100" t="str">
        <f t="shared" si="0"/>
        <v>FB</v>
      </c>
      <c r="E12" s="104">
        <f>Da!G29</f>
        <v>0</v>
      </c>
      <c r="F12" s="99">
        <f>'S8'!$H$103</f>
        <v>0</v>
      </c>
      <c r="G12" s="103">
        <f>'S8'!$H$90</f>
        <v>0</v>
      </c>
      <c r="H12" s="103">
        <f>'S8'!$H$91</f>
        <v>0</v>
      </c>
      <c r="I12" s="103">
        <f>'S8'!$H$92</f>
        <v>0</v>
      </c>
      <c r="J12" s="103">
        <f>'S8'!$H$93</f>
        <v>0</v>
      </c>
      <c r="K12" s="103">
        <f>'S8'!$H$94</f>
        <v>0</v>
      </c>
      <c r="L12" s="103">
        <f>'S8'!$H$95</f>
        <v>0</v>
      </c>
      <c r="M12" s="103">
        <f>'S8'!$H$96</f>
        <v>0</v>
      </c>
      <c r="N12" s="457">
        <f>'S8'!$H$105</f>
        <v>0</v>
      </c>
      <c r="O12" s="103">
        <f>'S8'!$H$97</f>
        <v>0</v>
      </c>
      <c r="P12" s="103">
        <f>'S8'!$H$98</f>
        <v>0</v>
      </c>
      <c r="Q12" s="103">
        <f>'S8'!$H$99</f>
        <v>0</v>
      </c>
      <c r="R12" s="103">
        <f>'S8'!$H$100</f>
        <v>0</v>
      </c>
      <c r="S12" s="103">
        <f>'S8'!$H$101</f>
        <v>0</v>
      </c>
      <c r="T12" s="103">
        <f>'S8'!$H$102</f>
        <v>0</v>
      </c>
      <c r="U12" s="182"/>
      <c r="V12" s="182"/>
      <c r="W12" s="182"/>
      <c r="X12" s="182"/>
      <c r="Y12" s="182"/>
      <c r="Z12" s="182"/>
      <c r="AA12" s="182"/>
      <c r="AB12" s="182"/>
      <c r="AC12" s="182"/>
      <c r="AD12" s="182"/>
      <c r="AE12" s="447" t="str">
        <f t="shared" si="1"/>
        <v>S</v>
      </c>
      <c r="AF12" s="110" t="str">
        <f t="shared" si="2"/>
        <v>FB</v>
      </c>
      <c r="AG12" s="101">
        <f t="shared" si="4"/>
        <v>0</v>
      </c>
      <c r="AH12" s="101">
        <f t="shared" si="5"/>
        <v>0</v>
      </c>
      <c r="AI12" s="101">
        <f t="shared" si="6"/>
        <v>0</v>
      </c>
      <c r="AJ12" s="101">
        <f t="shared" si="7"/>
        <v>0</v>
      </c>
      <c r="AK12" s="101">
        <f t="shared" si="8"/>
        <v>0</v>
      </c>
      <c r="AL12" s="101">
        <f t="shared" si="9"/>
        <v>0</v>
      </c>
      <c r="AM12" s="101">
        <f t="shared" si="10"/>
        <v>0</v>
      </c>
      <c r="AN12" s="101">
        <f t="shared" si="11"/>
        <v>0</v>
      </c>
      <c r="AO12" s="101">
        <f t="shared" si="12"/>
        <v>0</v>
      </c>
      <c r="AP12" s="101">
        <f t="shared" si="13"/>
        <v>0</v>
      </c>
      <c r="AQ12" s="101">
        <f t="shared" si="14"/>
        <v>0</v>
      </c>
      <c r="AR12" s="101">
        <f t="shared" si="15"/>
        <v>0</v>
      </c>
      <c r="AS12" s="101">
        <f>IF($AF12="FB",S302,"")</f>
        <v>0</v>
      </c>
      <c r="AT12" s="101">
        <f t="shared" si="16"/>
        <v>0</v>
      </c>
      <c r="AW12" s="185"/>
      <c r="AX12" s="185"/>
      <c r="AY12" s="185"/>
      <c r="AZ12" s="185"/>
      <c r="BA12" s="185"/>
      <c r="BB12" s="185"/>
      <c r="BC12" s="185"/>
      <c r="BD12" s="185"/>
      <c r="BE12" s="185"/>
      <c r="BF12" s="185"/>
      <c r="BG12" s="185"/>
      <c r="BH12" s="185"/>
    </row>
    <row r="13" spans="1:60" s="69" customFormat="1" ht="16.649999999999999" customHeight="1" x14ac:dyDescent="0.3">
      <c r="A13" s="116" t="s">
        <v>110</v>
      </c>
      <c r="B13" s="586">
        <f>Werte2!B12</f>
        <v>0</v>
      </c>
      <c r="C13" s="99">
        <f>'S9'!$E$103</f>
        <v>0</v>
      </c>
      <c r="D13" s="100" t="str">
        <f t="shared" si="0"/>
        <v>FB</v>
      </c>
      <c r="E13" s="104">
        <f>Da!G30</f>
        <v>0</v>
      </c>
      <c r="F13" s="99">
        <f>'S9'!$H$103</f>
        <v>0</v>
      </c>
      <c r="G13" s="103">
        <f>'S9'!$H$90</f>
        <v>0</v>
      </c>
      <c r="H13" s="103">
        <f>'S9'!$H$91</f>
        <v>0</v>
      </c>
      <c r="I13" s="103">
        <f>'S9'!$H$92</f>
        <v>0</v>
      </c>
      <c r="J13" s="103">
        <f>'S9'!$H$93</f>
        <v>0</v>
      </c>
      <c r="K13" s="103">
        <f>'S9'!$H$94</f>
        <v>0</v>
      </c>
      <c r="L13" s="103">
        <f>'S9'!$H$95</f>
        <v>0</v>
      </c>
      <c r="M13" s="103">
        <f>'S9'!$H$96</f>
        <v>0</v>
      </c>
      <c r="N13" s="457">
        <f>'S9'!$H$105</f>
        <v>0</v>
      </c>
      <c r="O13" s="103">
        <f>'S9'!$H$97</f>
        <v>0</v>
      </c>
      <c r="P13" s="103">
        <f>'S9'!$H$98</f>
        <v>0</v>
      </c>
      <c r="Q13" s="103">
        <f>'S9'!$H$99</f>
        <v>0</v>
      </c>
      <c r="R13" s="103">
        <f>'S9'!$H$100</f>
        <v>0</v>
      </c>
      <c r="S13" s="103">
        <f>'S9'!$H$101</f>
        <v>0</v>
      </c>
      <c r="T13" s="103">
        <f>'S9'!$H$102</f>
        <v>0</v>
      </c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447" t="str">
        <f t="shared" si="1"/>
        <v>S</v>
      </c>
      <c r="AF13" s="110" t="str">
        <f t="shared" si="2"/>
        <v>FB</v>
      </c>
      <c r="AG13" s="101">
        <f t="shared" si="4"/>
        <v>0</v>
      </c>
      <c r="AH13" s="101">
        <f t="shared" si="5"/>
        <v>0</v>
      </c>
      <c r="AI13" s="101">
        <f t="shared" si="6"/>
        <v>0</v>
      </c>
      <c r="AJ13" s="101">
        <f t="shared" si="7"/>
        <v>0</v>
      </c>
      <c r="AK13" s="101">
        <f t="shared" si="8"/>
        <v>0</v>
      </c>
      <c r="AL13" s="101">
        <f t="shared" si="9"/>
        <v>0</v>
      </c>
      <c r="AM13" s="101">
        <f t="shared" si="10"/>
        <v>0</v>
      </c>
      <c r="AN13" s="101">
        <f t="shared" si="11"/>
        <v>0</v>
      </c>
      <c r="AO13" s="101">
        <f t="shared" si="12"/>
        <v>0</v>
      </c>
      <c r="AP13" s="101">
        <f t="shared" si="13"/>
        <v>0</v>
      </c>
      <c r="AQ13" s="101">
        <f t="shared" si="14"/>
        <v>0</v>
      </c>
      <c r="AR13" s="101">
        <f t="shared" si="15"/>
        <v>0</v>
      </c>
      <c r="AS13" s="101">
        <f>IF($AF13="FB",S303,"")</f>
        <v>0</v>
      </c>
      <c r="AT13" s="101">
        <f t="shared" si="16"/>
        <v>0</v>
      </c>
      <c r="AW13" s="185"/>
      <c r="AX13" s="185"/>
      <c r="AY13" s="185"/>
      <c r="AZ13" s="185"/>
      <c r="BA13" s="185"/>
      <c r="BB13" s="185"/>
      <c r="BC13" s="185"/>
      <c r="BD13" s="185"/>
      <c r="BE13" s="185"/>
      <c r="BF13" s="185"/>
      <c r="BG13" s="185"/>
      <c r="BH13" s="185"/>
    </row>
    <row r="14" spans="1:60" s="69" customFormat="1" ht="16.649999999999999" customHeight="1" x14ac:dyDescent="0.3">
      <c r="A14" s="116" t="s">
        <v>111</v>
      </c>
      <c r="B14" s="586">
        <f>Werte2!B13</f>
        <v>0</v>
      </c>
      <c r="C14" s="99">
        <f>'S10'!$E$103</f>
        <v>0</v>
      </c>
      <c r="D14" s="100" t="str">
        <f t="shared" si="0"/>
        <v>FB</v>
      </c>
      <c r="E14" s="104">
        <f>Da!G31</f>
        <v>0</v>
      </c>
      <c r="F14" s="99">
        <f>'S10'!$H$103</f>
        <v>0</v>
      </c>
      <c r="G14" s="103">
        <f>'S10'!$H$90</f>
        <v>0</v>
      </c>
      <c r="H14" s="103">
        <f>'S10'!$H$91</f>
        <v>0</v>
      </c>
      <c r="I14" s="103">
        <f>'S10'!$H$92</f>
        <v>0</v>
      </c>
      <c r="J14" s="103">
        <f>'S10'!$H$93</f>
        <v>0</v>
      </c>
      <c r="K14" s="103">
        <f>'S10'!$H$94</f>
        <v>0</v>
      </c>
      <c r="L14" s="103">
        <f>'S10'!$H$95</f>
        <v>0</v>
      </c>
      <c r="M14" s="103">
        <f>'S10'!$H$96</f>
        <v>0</v>
      </c>
      <c r="N14" s="457">
        <f>'S10'!$H$105</f>
        <v>0</v>
      </c>
      <c r="O14" s="103">
        <f>'S10'!$H$97</f>
        <v>0</v>
      </c>
      <c r="P14" s="103">
        <f>'S10'!$H$98</f>
        <v>0</v>
      </c>
      <c r="Q14" s="103">
        <f>'S10'!$H$99</f>
        <v>0</v>
      </c>
      <c r="R14" s="103">
        <f>'S10'!$H$100</f>
        <v>0</v>
      </c>
      <c r="S14" s="103">
        <f>'S10'!$H$101</f>
        <v>0</v>
      </c>
      <c r="T14" s="103">
        <f>'S10'!$H$102</f>
        <v>0</v>
      </c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447" t="str">
        <f t="shared" si="1"/>
        <v>S</v>
      </c>
      <c r="AF14" s="110" t="str">
        <f t="shared" si="2"/>
        <v>FB</v>
      </c>
      <c r="AG14" s="101">
        <f t="shared" si="4"/>
        <v>0</v>
      </c>
      <c r="AH14" s="101">
        <f t="shared" si="5"/>
        <v>0</v>
      </c>
      <c r="AI14" s="101">
        <f t="shared" si="6"/>
        <v>0</v>
      </c>
      <c r="AJ14" s="101">
        <f t="shared" si="7"/>
        <v>0</v>
      </c>
      <c r="AK14" s="101">
        <f t="shared" si="8"/>
        <v>0</v>
      </c>
      <c r="AL14" s="101">
        <f t="shared" si="9"/>
        <v>0</v>
      </c>
      <c r="AM14" s="101">
        <f t="shared" si="10"/>
        <v>0</v>
      </c>
      <c r="AN14" s="101">
        <f t="shared" si="11"/>
        <v>0</v>
      </c>
      <c r="AO14" s="101">
        <f t="shared" si="12"/>
        <v>0</v>
      </c>
      <c r="AP14" s="101">
        <f t="shared" si="13"/>
        <v>0</v>
      </c>
      <c r="AQ14" s="101">
        <f t="shared" si="14"/>
        <v>0</v>
      </c>
      <c r="AR14" s="101">
        <f t="shared" si="15"/>
        <v>0</v>
      </c>
      <c r="AS14" s="101">
        <f t="shared" ref="AS14:AS36" si="17">IF($AF14="FB",S14,"")</f>
        <v>0</v>
      </c>
      <c r="AT14" s="101">
        <f t="shared" si="16"/>
        <v>0</v>
      </c>
      <c r="AW14" s="185"/>
      <c r="AX14" s="185"/>
      <c r="AY14" s="185"/>
      <c r="AZ14" s="185"/>
      <c r="BA14" s="185"/>
      <c r="BB14" s="185"/>
      <c r="BC14" s="185"/>
      <c r="BD14" s="185"/>
      <c r="BE14" s="185"/>
      <c r="BF14" s="185"/>
      <c r="BG14" s="185"/>
      <c r="BH14" s="185"/>
    </row>
    <row r="15" spans="1:60" s="69" customFormat="1" ht="16.649999999999999" customHeight="1" x14ac:dyDescent="0.3">
      <c r="A15" s="116" t="s">
        <v>112</v>
      </c>
      <c r="B15" s="586">
        <f>Werte2!B14</f>
        <v>0</v>
      </c>
      <c r="C15" s="99">
        <f>'S11'!$E$103</f>
        <v>0</v>
      </c>
      <c r="D15" s="100" t="str">
        <f t="shared" si="0"/>
        <v>FB</v>
      </c>
      <c r="E15" s="104">
        <f>Da!G32</f>
        <v>0</v>
      </c>
      <c r="F15" s="99">
        <f>'S11'!$H$103</f>
        <v>0</v>
      </c>
      <c r="G15" s="103">
        <f>'S11'!$H$90</f>
        <v>0</v>
      </c>
      <c r="H15" s="103">
        <f>'S11'!$H$91</f>
        <v>0</v>
      </c>
      <c r="I15" s="103">
        <f>'S11'!$H$92</f>
        <v>0</v>
      </c>
      <c r="J15" s="103">
        <f>'S11'!$H$93</f>
        <v>0</v>
      </c>
      <c r="K15" s="103">
        <f>'S11'!$H$94</f>
        <v>0</v>
      </c>
      <c r="L15" s="103">
        <f>'S11'!$H$95</f>
        <v>0</v>
      </c>
      <c r="M15" s="103">
        <f>'S11'!$H$96</f>
        <v>0</v>
      </c>
      <c r="N15" s="457">
        <f>'S11'!$H$105</f>
        <v>0</v>
      </c>
      <c r="O15" s="103">
        <f>'S11'!$H$97</f>
        <v>0</v>
      </c>
      <c r="P15" s="103">
        <f>'S11'!$H$98</f>
        <v>0</v>
      </c>
      <c r="Q15" s="103">
        <f>'S11'!$H$99</f>
        <v>0</v>
      </c>
      <c r="R15" s="103">
        <f>'S11'!$H$100</f>
        <v>0</v>
      </c>
      <c r="S15" s="103">
        <f>'S11'!$H$101</f>
        <v>0</v>
      </c>
      <c r="T15" s="103">
        <f>'S11'!$H$102</f>
        <v>0</v>
      </c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447" t="str">
        <f t="shared" si="1"/>
        <v>S</v>
      </c>
      <c r="AF15" s="110" t="str">
        <f t="shared" si="2"/>
        <v>FB</v>
      </c>
      <c r="AG15" s="101">
        <f t="shared" si="4"/>
        <v>0</v>
      </c>
      <c r="AH15" s="101">
        <f t="shared" si="5"/>
        <v>0</v>
      </c>
      <c r="AI15" s="101">
        <f t="shared" si="6"/>
        <v>0</v>
      </c>
      <c r="AJ15" s="101">
        <f t="shared" si="7"/>
        <v>0</v>
      </c>
      <c r="AK15" s="101">
        <f t="shared" si="8"/>
        <v>0</v>
      </c>
      <c r="AL15" s="101">
        <f t="shared" si="9"/>
        <v>0</v>
      </c>
      <c r="AM15" s="101">
        <f t="shared" si="10"/>
        <v>0</v>
      </c>
      <c r="AN15" s="101">
        <f t="shared" si="11"/>
        <v>0</v>
      </c>
      <c r="AO15" s="101">
        <f t="shared" si="12"/>
        <v>0</v>
      </c>
      <c r="AP15" s="101">
        <f t="shared" si="13"/>
        <v>0</v>
      </c>
      <c r="AQ15" s="101">
        <f t="shared" si="14"/>
        <v>0</v>
      </c>
      <c r="AR15" s="101">
        <f t="shared" si="15"/>
        <v>0</v>
      </c>
      <c r="AS15" s="101">
        <f t="shared" si="17"/>
        <v>0</v>
      </c>
      <c r="AT15" s="101">
        <f t="shared" si="16"/>
        <v>0</v>
      </c>
      <c r="AW15" s="185"/>
      <c r="AX15" s="185"/>
      <c r="AY15" s="185"/>
      <c r="AZ15" s="185"/>
      <c r="BA15" s="185"/>
      <c r="BB15" s="185"/>
      <c r="BC15" s="185"/>
      <c r="BD15" s="185"/>
      <c r="BE15" s="185"/>
      <c r="BF15" s="185"/>
      <c r="BG15" s="185"/>
      <c r="BH15" s="185"/>
    </row>
    <row r="16" spans="1:60" s="69" customFormat="1" ht="16.649999999999999" customHeight="1" x14ac:dyDescent="0.3">
      <c r="A16" s="116" t="s">
        <v>113</v>
      </c>
      <c r="B16" s="586">
        <f>Werte2!B15</f>
        <v>0</v>
      </c>
      <c r="C16" s="99">
        <f>'S12'!$E$103</f>
        <v>0</v>
      </c>
      <c r="D16" s="100" t="str">
        <f t="shared" si="0"/>
        <v>FB</v>
      </c>
      <c r="E16" s="104">
        <f>Da!G33</f>
        <v>0</v>
      </c>
      <c r="F16" s="99">
        <f>'S12'!$H$103</f>
        <v>0</v>
      </c>
      <c r="G16" s="103">
        <f>'S12'!$H$90</f>
        <v>0</v>
      </c>
      <c r="H16" s="103">
        <f>'S12'!$H$91</f>
        <v>0</v>
      </c>
      <c r="I16" s="103">
        <f>'S12'!$H$92</f>
        <v>0</v>
      </c>
      <c r="J16" s="103">
        <f>'S12'!$H$93</f>
        <v>0</v>
      </c>
      <c r="K16" s="103">
        <f>'S12'!$H$94</f>
        <v>0</v>
      </c>
      <c r="L16" s="103">
        <f>'S12'!$H$95</f>
        <v>0</v>
      </c>
      <c r="M16" s="103">
        <f>'S12'!$H$96</f>
        <v>0</v>
      </c>
      <c r="N16" s="457">
        <f>'S12'!$H$105</f>
        <v>0</v>
      </c>
      <c r="O16" s="103">
        <f>'S12'!$H$97</f>
        <v>0</v>
      </c>
      <c r="P16" s="103">
        <f>'S12'!$H$98</f>
        <v>0</v>
      </c>
      <c r="Q16" s="103">
        <f>'S12'!$H$99</f>
        <v>0</v>
      </c>
      <c r="R16" s="103">
        <f>'S12'!$H$100</f>
        <v>0</v>
      </c>
      <c r="S16" s="103">
        <f>'S12'!$H$101</f>
        <v>0</v>
      </c>
      <c r="T16" s="103">
        <f>'S12'!$H$102</f>
        <v>0</v>
      </c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447" t="str">
        <f t="shared" si="1"/>
        <v>S</v>
      </c>
      <c r="AF16" s="110" t="str">
        <f t="shared" si="2"/>
        <v>FB</v>
      </c>
      <c r="AG16" s="101">
        <f t="shared" si="4"/>
        <v>0</v>
      </c>
      <c r="AH16" s="101">
        <f t="shared" si="5"/>
        <v>0</v>
      </c>
      <c r="AI16" s="101">
        <f t="shared" si="6"/>
        <v>0</v>
      </c>
      <c r="AJ16" s="101">
        <f t="shared" si="7"/>
        <v>0</v>
      </c>
      <c r="AK16" s="101">
        <f t="shared" si="8"/>
        <v>0</v>
      </c>
      <c r="AL16" s="101">
        <f t="shared" si="9"/>
        <v>0</v>
      </c>
      <c r="AM16" s="101">
        <f t="shared" si="10"/>
        <v>0</v>
      </c>
      <c r="AN16" s="101">
        <f t="shared" si="11"/>
        <v>0</v>
      </c>
      <c r="AO16" s="101">
        <f t="shared" si="12"/>
        <v>0</v>
      </c>
      <c r="AP16" s="101">
        <f t="shared" si="13"/>
        <v>0</v>
      </c>
      <c r="AQ16" s="101">
        <f t="shared" si="14"/>
        <v>0</v>
      </c>
      <c r="AR16" s="101">
        <f t="shared" si="15"/>
        <v>0</v>
      </c>
      <c r="AS16" s="101">
        <f t="shared" si="17"/>
        <v>0</v>
      </c>
      <c r="AT16" s="101">
        <f t="shared" si="16"/>
        <v>0</v>
      </c>
      <c r="AW16" s="185"/>
      <c r="AX16" s="185"/>
      <c r="AY16" s="185"/>
      <c r="AZ16" s="185"/>
      <c r="BA16" s="185"/>
      <c r="BB16" s="185"/>
      <c r="BC16" s="185"/>
      <c r="BD16" s="185"/>
      <c r="BE16" s="185"/>
      <c r="BF16" s="185"/>
      <c r="BG16" s="185"/>
      <c r="BH16" s="185"/>
    </row>
    <row r="17" spans="1:60" s="69" customFormat="1" ht="16.649999999999999" customHeight="1" x14ac:dyDescent="0.3">
      <c r="A17" s="116" t="s">
        <v>114</v>
      </c>
      <c r="B17" s="586">
        <f>Werte2!B16</f>
        <v>0</v>
      </c>
      <c r="C17" s="99">
        <f>'S13'!$E$103</f>
        <v>0</v>
      </c>
      <c r="D17" s="100" t="str">
        <f t="shared" si="0"/>
        <v>FB</v>
      </c>
      <c r="E17" s="104">
        <f>Da!G34</f>
        <v>0</v>
      </c>
      <c r="F17" s="99">
        <f>'S13'!$H$103</f>
        <v>0</v>
      </c>
      <c r="G17" s="103">
        <f>'S13'!$H$90</f>
        <v>0</v>
      </c>
      <c r="H17" s="103">
        <f>'S13'!$H$91</f>
        <v>0</v>
      </c>
      <c r="I17" s="103">
        <f>'S13'!$H$92</f>
        <v>0</v>
      </c>
      <c r="J17" s="103">
        <f>'S13'!$H$93</f>
        <v>0</v>
      </c>
      <c r="K17" s="103">
        <f>'S13'!$H$94</f>
        <v>0</v>
      </c>
      <c r="L17" s="103">
        <f>'S13'!$H$95</f>
        <v>0</v>
      </c>
      <c r="M17" s="103">
        <f>'S13'!$H$96</f>
        <v>0</v>
      </c>
      <c r="N17" s="457">
        <f>'S13'!$H$105</f>
        <v>0</v>
      </c>
      <c r="O17" s="103">
        <f>'S13'!$H$97</f>
        <v>0</v>
      </c>
      <c r="P17" s="103">
        <f>'S13'!$H$98</f>
        <v>0</v>
      </c>
      <c r="Q17" s="103">
        <f>'S13'!$H$99</f>
        <v>0</v>
      </c>
      <c r="R17" s="103">
        <f>'S13'!$H$100</f>
        <v>0</v>
      </c>
      <c r="S17" s="103">
        <f>'S13'!$H$101</f>
        <v>0</v>
      </c>
      <c r="T17" s="103">
        <f>'S13'!$H$102</f>
        <v>0</v>
      </c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447" t="str">
        <f t="shared" si="1"/>
        <v>S</v>
      </c>
      <c r="AF17" s="110" t="str">
        <f t="shared" si="2"/>
        <v>FB</v>
      </c>
      <c r="AG17" s="101">
        <f t="shared" si="4"/>
        <v>0</v>
      </c>
      <c r="AH17" s="101">
        <f t="shared" si="5"/>
        <v>0</v>
      </c>
      <c r="AI17" s="101">
        <f t="shared" si="6"/>
        <v>0</v>
      </c>
      <c r="AJ17" s="101">
        <f t="shared" si="7"/>
        <v>0</v>
      </c>
      <c r="AK17" s="101">
        <f t="shared" si="8"/>
        <v>0</v>
      </c>
      <c r="AL17" s="101">
        <f t="shared" si="9"/>
        <v>0</v>
      </c>
      <c r="AM17" s="101">
        <f t="shared" si="10"/>
        <v>0</v>
      </c>
      <c r="AN17" s="101">
        <f t="shared" si="11"/>
        <v>0</v>
      </c>
      <c r="AO17" s="101">
        <f t="shared" si="12"/>
        <v>0</v>
      </c>
      <c r="AP17" s="101">
        <f t="shared" si="13"/>
        <v>0</v>
      </c>
      <c r="AQ17" s="101">
        <f t="shared" si="14"/>
        <v>0</v>
      </c>
      <c r="AR17" s="101">
        <f t="shared" si="15"/>
        <v>0</v>
      </c>
      <c r="AS17" s="101">
        <f t="shared" si="17"/>
        <v>0</v>
      </c>
      <c r="AT17" s="101">
        <f t="shared" si="16"/>
        <v>0</v>
      </c>
      <c r="AW17" s="185"/>
      <c r="AX17" s="185"/>
      <c r="AY17" s="185"/>
      <c r="AZ17" s="185"/>
      <c r="BA17" s="185"/>
      <c r="BB17" s="185"/>
      <c r="BC17" s="185"/>
      <c r="BD17" s="185"/>
      <c r="BE17" s="185"/>
      <c r="BF17" s="185"/>
      <c r="BG17" s="185"/>
      <c r="BH17" s="185"/>
    </row>
    <row r="18" spans="1:60" s="69" customFormat="1" ht="16.649999999999999" customHeight="1" x14ac:dyDescent="0.3">
      <c r="A18" s="116" t="s">
        <v>115</v>
      </c>
      <c r="B18" s="586">
        <f>Werte2!B17</f>
        <v>0</v>
      </c>
      <c r="C18" s="99">
        <f>'S14'!$E$103</f>
        <v>0</v>
      </c>
      <c r="D18" s="100" t="str">
        <f t="shared" si="0"/>
        <v>FB</v>
      </c>
      <c r="E18" s="104">
        <f>Da!G35</f>
        <v>0</v>
      </c>
      <c r="F18" s="99">
        <f>'S14'!$H$103</f>
        <v>0</v>
      </c>
      <c r="G18" s="103">
        <f>'S14'!$H$90</f>
        <v>0</v>
      </c>
      <c r="H18" s="103">
        <f>'S14'!$H$91</f>
        <v>0</v>
      </c>
      <c r="I18" s="103">
        <f>'S14'!$H$92</f>
        <v>0</v>
      </c>
      <c r="J18" s="103">
        <f>'S14'!$H$93</f>
        <v>0</v>
      </c>
      <c r="K18" s="103">
        <f>'S14'!$H$94</f>
        <v>0</v>
      </c>
      <c r="L18" s="103">
        <f>'S14'!$H$95</f>
        <v>0</v>
      </c>
      <c r="M18" s="103">
        <f>'S14'!$H$96</f>
        <v>0</v>
      </c>
      <c r="N18" s="457">
        <f>'S14'!$H$105</f>
        <v>0</v>
      </c>
      <c r="O18" s="103">
        <f>'S14'!$H$97</f>
        <v>0</v>
      </c>
      <c r="P18" s="103">
        <f>'S14'!$H$98</f>
        <v>0</v>
      </c>
      <c r="Q18" s="103">
        <f>'S14'!$H$99</f>
        <v>0</v>
      </c>
      <c r="R18" s="103">
        <f>'S14'!$H$100</f>
        <v>0</v>
      </c>
      <c r="S18" s="103">
        <f>'S14'!$H$101</f>
        <v>0</v>
      </c>
      <c r="T18" s="103">
        <f>'S14'!$H$102</f>
        <v>0</v>
      </c>
      <c r="U18" s="182"/>
      <c r="V18" s="182"/>
      <c r="W18" s="182"/>
      <c r="X18" s="182"/>
      <c r="Y18" s="182"/>
      <c r="Z18" s="182"/>
      <c r="AA18" s="182"/>
      <c r="AB18" s="182"/>
      <c r="AC18" s="182"/>
      <c r="AD18" s="182"/>
      <c r="AE18" s="447" t="str">
        <f t="shared" si="1"/>
        <v>S</v>
      </c>
      <c r="AF18" s="110" t="str">
        <f t="shared" si="2"/>
        <v>FB</v>
      </c>
      <c r="AG18" s="101">
        <f t="shared" si="4"/>
        <v>0</v>
      </c>
      <c r="AH18" s="101">
        <f t="shared" si="5"/>
        <v>0</v>
      </c>
      <c r="AI18" s="101">
        <f t="shared" si="6"/>
        <v>0</v>
      </c>
      <c r="AJ18" s="101">
        <f t="shared" si="7"/>
        <v>0</v>
      </c>
      <c r="AK18" s="101">
        <f t="shared" si="8"/>
        <v>0</v>
      </c>
      <c r="AL18" s="101">
        <f t="shared" si="9"/>
        <v>0</v>
      </c>
      <c r="AM18" s="101">
        <f t="shared" si="10"/>
        <v>0</v>
      </c>
      <c r="AN18" s="101">
        <f t="shared" si="11"/>
        <v>0</v>
      </c>
      <c r="AO18" s="101">
        <f t="shared" si="12"/>
        <v>0</v>
      </c>
      <c r="AP18" s="101">
        <f t="shared" si="13"/>
        <v>0</v>
      </c>
      <c r="AQ18" s="101">
        <f t="shared" si="14"/>
        <v>0</v>
      </c>
      <c r="AR18" s="101">
        <f t="shared" si="15"/>
        <v>0</v>
      </c>
      <c r="AS18" s="101">
        <f t="shared" si="17"/>
        <v>0</v>
      </c>
      <c r="AT18" s="101">
        <f t="shared" si="16"/>
        <v>0</v>
      </c>
      <c r="AW18" s="185"/>
      <c r="AX18" s="185"/>
      <c r="AY18" s="185"/>
      <c r="AZ18" s="185"/>
      <c r="BA18" s="185"/>
      <c r="BB18" s="185"/>
      <c r="BC18" s="185"/>
      <c r="BD18" s="185"/>
      <c r="BE18" s="185"/>
      <c r="BF18" s="185"/>
      <c r="BG18" s="185"/>
      <c r="BH18" s="185"/>
    </row>
    <row r="19" spans="1:60" s="69" customFormat="1" ht="16.649999999999999" customHeight="1" x14ac:dyDescent="0.3">
      <c r="A19" s="116" t="s">
        <v>116</v>
      </c>
      <c r="B19" s="586">
        <f>Werte2!B18</f>
        <v>0</v>
      </c>
      <c r="C19" s="99">
        <f>'S15'!$E$103</f>
        <v>0</v>
      </c>
      <c r="D19" s="100" t="str">
        <f t="shared" si="0"/>
        <v>FB</v>
      </c>
      <c r="E19" s="104">
        <f>Da!G36</f>
        <v>0</v>
      </c>
      <c r="F19" s="99">
        <f>'S15'!$H$103</f>
        <v>0</v>
      </c>
      <c r="G19" s="103">
        <f>'S15'!$H$90</f>
        <v>0</v>
      </c>
      <c r="H19" s="103">
        <f>'S15'!$H$91</f>
        <v>0</v>
      </c>
      <c r="I19" s="103">
        <f>'S15'!$H$92</f>
        <v>0</v>
      </c>
      <c r="J19" s="103">
        <f>'S15'!$H$93</f>
        <v>0</v>
      </c>
      <c r="K19" s="103">
        <f>'S15'!$H$94</f>
        <v>0</v>
      </c>
      <c r="L19" s="103">
        <f>'S15'!$H$95</f>
        <v>0</v>
      </c>
      <c r="M19" s="103">
        <f>'S15'!$H$96</f>
        <v>0</v>
      </c>
      <c r="N19" s="457">
        <f>'S15'!$H$105</f>
        <v>0</v>
      </c>
      <c r="O19" s="103">
        <f>'S15'!$H$97</f>
        <v>0</v>
      </c>
      <c r="P19" s="103">
        <f>'S15'!$H$98</f>
        <v>0</v>
      </c>
      <c r="Q19" s="103">
        <f>'S15'!$H$99</f>
        <v>0</v>
      </c>
      <c r="R19" s="103">
        <f>'S15'!$H$100</f>
        <v>0</v>
      </c>
      <c r="S19" s="103">
        <f>'S15'!$H$101</f>
        <v>0</v>
      </c>
      <c r="T19" s="103">
        <f>'S15'!$H$102</f>
        <v>0</v>
      </c>
      <c r="U19" s="182"/>
      <c r="V19" s="182"/>
      <c r="W19" s="182"/>
      <c r="X19" s="182"/>
      <c r="Y19" s="182"/>
      <c r="Z19" s="182"/>
      <c r="AA19" s="182"/>
      <c r="AB19" s="182"/>
      <c r="AC19" s="182"/>
      <c r="AD19" s="182"/>
      <c r="AE19" s="447" t="str">
        <f t="shared" si="1"/>
        <v>S</v>
      </c>
      <c r="AF19" s="110" t="str">
        <f t="shared" si="2"/>
        <v>FB</v>
      </c>
      <c r="AG19" s="101">
        <f t="shared" si="4"/>
        <v>0</v>
      </c>
      <c r="AH19" s="101">
        <f t="shared" si="5"/>
        <v>0</v>
      </c>
      <c r="AI19" s="101">
        <f t="shared" si="6"/>
        <v>0</v>
      </c>
      <c r="AJ19" s="101">
        <f t="shared" si="7"/>
        <v>0</v>
      </c>
      <c r="AK19" s="101">
        <f t="shared" si="8"/>
        <v>0</v>
      </c>
      <c r="AL19" s="101">
        <f t="shared" si="9"/>
        <v>0</v>
      </c>
      <c r="AM19" s="101">
        <f t="shared" si="10"/>
        <v>0</v>
      </c>
      <c r="AN19" s="101">
        <f t="shared" si="11"/>
        <v>0</v>
      </c>
      <c r="AO19" s="101">
        <f t="shared" si="12"/>
        <v>0</v>
      </c>
      <c r="AP19" s="101">
        <f t="shared" si="13"/>
        <v>0</v>
      </c>
      <c r="AQ19" s="101">
        <f t="shared" si="14"/>
        <v>0</v>
      </c>
      <c r="AR19" s="101">
        <f t="shared" si="15"/>
        <v>0</v>
      </c>
      <c r="AS19" s="101">
        <f t="shared" si="17"/>
        <v>0</v>
      </c>
      <c r="AT19" s="101">
        <f t="shared" si="16"/>
        <v>0</v>
      </c>
      <c r="AW19" s="185"/>
      <c r="AX19" s="185"/>
      <c r="AY19" s="185"/>
      <c r="AZ19" s="185"/>
      <c r="BA19" s="185"/>
      <c r="BB19" s="185"/>
      <c r="BC19" s="185"/>
      <c r="BD19" s="185"/>
      <c r="BE19" s="185"/>
      <c r="BF19" s="185"/>
      <c r="BG19" s="185"/>
      <c r="BH19" s="185"/>
    </row>
    <row r="20" spans="1:60" s="69" customFormat="1" ht="16.649999999999999" customHeight="1" x14ac:dyDescent="0.3">
      <c r="A20" s="116" t="s">
        <v>117</v>
      </c>
      <c r="B20" s="586">
        <f>Werte2!B19</f>
        <v>0</v>
      </c>
      <c r="C20" s="99">
        <f>'S16'!$E$103</f>
        <v>0</v>
      </c>
      <c r="D20" s="100" t="str">
        <f t="shared" si="0"/>
        <v>FB</v>
      </c>
      <c r="E20" s="104">
        <f>Da!G37</f>
        <v>0</v>
      </c>
      <c r="F20" s="99">
        <f>'S16'!$H$103</f>
        <v>0</v>
      </c>
      <c r="G20" s="103">
        <f>'S16'!$H$90</f>
        <v>0</v>
      </c>
      <c r="H20" s="103">
        <f>'S16'!$H$91</f>
        <v>0</v>
      </c>
      <c r="I20" s="103">
        <f>'S16'!$H$92</f>
        <v>0</v>
      </c>
      <c r="J20" s="103">
        <f>'S16'!$H$93</f>
        <v>0</v>
      </c>
      <c r="K20" s="103">
        <f>'S16'!$H$94</f>
        <v>0</v>
      </c>
      <c r="L20" s="103">
        <f>'S16'!$H$95</f>
        <v>0</v>
      </c>
      <c r="M20" s="103">
        <f>'S16'!$H$96</f>
        <v>0</v>
      </c>
      <c r="N20" s="457">
        <f>'S16'!$H$105</f>
        <v>0</v>
      </c>
      <c r="O20" s="103">
        <f>'S16'!$H$97</f>
        <v>0</v>
      </c>
      <c r="P20" s="103">
        <f>'S16'!$H$98</f>
        <v>0</v>
      </c>
      <c r="Q20" s="103">
        <f>'S16'!$H$99</f>
        <v>0</v>
      </c>
      <c r="R20" s="103">
        <f>'S16'!$H$100</f>
        <v>0</v>
      </c>
      <c r="S20" s="103">
        <f>'S16'!$H$101</f>
        <v>0</v>
      </c>
      <c r="T20" s="103">
        <f>'S16'!$H$102</f>
        <v>0</v>
      </c>
      <c r="U20" s="182"/>
      <c r="V20" s="182"/>
      <c r="W20" s="182"/>
      <c r="X20" s="182"/>
      <c r="Y20" s="182"/>
      <c r="Z20" s="182"/>
      <c r="AA20" s="182"/>
      <c r="AB20" s="182"/>
      <c r="AC20" s="182"/>
      <c r="AD20" s="182"/>
      <c r="AE20" s="447" t="str">
        <f t="shared" si="1"/>
        <v>S</v>
      </c>
      <c r="AF20" s="110" t="str">
        <f t="shared" si="2"/>
        <v>FB</v>
      </c>
      <c r="AG20" s="101">
        <f t="shared" si="4"/>
        <v>0</v>
      </c>
      <c r="AH20" s="101">
        <f t="shared" si="5"/>
        <v>0</v>
      </c>
      <c r="AI20" s="101">
        <f t="shared" si="6"/>
        <v>0</v>
      </c>
      <c r="AJ20" s="101">
        <f t="shared" si="7"/>
        <v>0</v>
      </c>
      <c r="AK20" s="101">
        <f t="shared" si="8"/>
        <v>0</v>
      </c>
      <c r="AL20" s="101">
        <f t="shared" si="9"/>
        <v>0</v>
      </c>
      <c r="AM20" s="101">
        <f t="shared" si="10"/>
        <v>0</v>
      </c>
      <c r="AN20" s="101">
        <f t="shared" si="11"/>
        <v>0</v>
      </c>
      <c r="AO20" s="101">
        <f t="shared" si="12"/>
        <v>0</v>
      </c>
      <c r="AP20" s="101">
        <f t="shared" si="13"/>
        <v>0</v>
      </c>
      <c r="AQ20" s="101">
        <f t="shared" si="14"/>
        <v>0</v>
      </c>
      <c r="AR20" s="101">
        <f t="shared" si="15"/>
        <v>0</v>
      </c>
      <c r="AS20" s="101">
        <f t="shared" si="17"/>
        <v>0</v>
      </c>
      <c r="AT20" s="101">
        <f t="shared" si="16"/>
        <v>0</v>
      </c>
      <c r="AW20" s="185"/>
      <c r="AX20" s="185"/>
      <c r="AY20" s="185"/>
      <c r="AZ20" s="185"/>
      <c r="BA20" s="185"/>
      <c r="BB20" s="185"/>
      <c r="BC20" s="185"/>
      <c r="BD20" s="185"/>
      <c r="BE20" s="185"/>
      <c r="BF20" s="185"/>
      <c r="BG20" s="185"/>
      <c r="BH20" s="185"/>
    </row>
    <row r="21" spans="1:60" s="69" customFormat="1" ht="16.649999999999999" customHeight="1" x14ac:dyDescent="0.3">
      <c r="A21" s="116" t="s">
        <v>118</v>
      </c>
      <c r="B21" s="586">
        <f>Werte2!B20</f>
        <v>0</v>
      </c>
      <c r="C21" s="99">
        <f>'S17'!$E$103</f>
        <v>0</v>
      </c>
      <c r="D21" s="100" t="str">
        <f t="shared" si="0"/>
        <v>FB</v>
      </c>
      <c r="E21" s="104">
        <f>Da!G38</f>
        <v>0</v>
      </c>
      <c r="F21" s="99">
        <f>'S17'!$H$103</f>
        <v>0</v>
      </c>
      <c r="G21" s="103">
        <f>'S17'!$H$90</f>
        <v>0</v>
      </c>
      <c r="H21" s="103">
        <f>'S17'!$H$91</f>
        <v>0</v>
      </c>
      <c r="I21" s="103">
        <f>'S17'!$H$92</f>
        <v>0</v>
      </c>
      <c r="J21" s="103">
        <f>'S17'!$H$93</f>
        <v>0</v>
      </c>
      <c r="K21" s="103">
        <f>'S17'!$H$94</f>
        <v>0</v>
      </c>
      <c r="L21" s="103">
        <f>'S17'!$H$95</f>
        <v>0</v>
      </c>
      <c r="M21" s="103">
        <f>'S17'!$H$96</f>
        <v>0</v>
      </c>
      <c r="N21" s="457">
        <f>'S17'!$H$105</f>
        <v>0</v>
      </c>
      <c r="O21" s="103">
        <f>'S17'!$H$97</f>
        <v>0</v>
      </c>
      <c r="P21" s="103">
        <f>'S17'!$H$98</f>
        <v>0</v>
      </c>
      <c r="Q21" s="103">
        <f>'S17'!$H$99</f>
        <v>0</v>
      </c>
      <c r="R21" s="103">
        <f>'S17'!$H$100</f>
        <v>0</v>
      </c>
      <c r="S21" s="103">
        <f>'S17'!$H$101</f>
        <v>0</v>
      </c>
      <c r="T21" s="103">
        <f>'S17'!$H$102</f>
        <v>0</v>
      </c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447" t="str">
        <f t="shared" si="1"/>
        <v>S</v>
      </c>
      <c r="AF21" s="110" t="str">
        <f t="shared" si="2"/>
        <v>FB</v>
      </c>
      <c r="AG21" s="101">
        <f t="shared" si="4"/>
        <v>0</v>
      </c>
      <c r="AH21" s="101">
        <f t="shared" si="5"/>
        <v>0</v>
      </c>
      <c r="AI21" s="101">
        <f t="shared" si="6"/>
        <v>0</v>
      </c>
      <c r="AJ21" s="101">
        <f t="shared" si="7"/>
        <v>0</v>
      </c>
      <c r="AK21" s="101">
        <f t="shared" si="8"/>
        <v>0</v>
      </c>
      <c r="AL21" s="101">
        <f t="shared" si="9"/>
        <v>0</v>
      </c>
      <c r="AM21" s="101">
        <f t="shared" si="10"/>
        <v>0</v>
      </c>
      <c r="AN21" s="101">
        <f t="shared" si="11"/>
        <v>0</v>
      </c>
      <c r="AO21" s="101">
        <f t="shared" si="12"/>
        <v>0</v>
      </c>
      <c r="AP21" s="101">
        <f t="shared" si="13"/>
        <v>0</v>
      </c>
      <c r="AQ21" s="101">
        <f t="shared" si="14"/>
        <v>0</v>
      </c>
      <c r="AR21" s="101">
        <f t="shared" si="15"/>
        <v>0</v>
      </c>
      <c r="AS21" s="101">
        <f t="shared" si="17"/>
        <v>0</v>
      </c>
      <c r="AT21" s="101">
        <f t="shared" si="16"/>
        <v>0</v>
      </c>
      <c r="AW21" s="185"/>
      <c r="AX21" s="185"/>
      <c r="AY21" s="185"/>
      <c r="AZ21" s="185"/>
      <c r="BA21" s="185"/>
      <c r="BB21" s="185"/>
      <c r="BC21" s="185"/>
      <c r="BD21" s="185"/>
      <c r="BE21" s="185"/>
      <c r="BF21" s="185"/>
      <c r="BG21" s="185"/>
      <c r="BH21" s="185"/>
    </row>
    <row r="22" spans="1:60" s="69" customFormat="1" ht="16.649999999999999" customHeight="1" x14ac:dyDescent="0.3">
      <c r="A22" s="116" t="s">
        <v>119</v>
      </c>
      <c r="B22" s="586">
        <f>Werte2!B21</f>
        <v>0</v>
      </c>
      <c r="C22" s="99">
        <f>'S18'!$E$103</f>
        <v>0</v>
      </c>
      <c r="D22" s="100" t="str">
        <f t="shared" si="0"/>
        <v>FB</v>
      </c>
      <c r="E22" s="104">
        <f>Da!G39</f>
        <v>0</v>
      </c>
      <c r="F22" s="99">
        <f>'S18'!$H$103</f>
        <v>0</v>
      </c>
      <c r="G22" s="103">
        <f>'S18'!$H$90</f>
        <v>0</v>
      </c>
      <c r="H22" s="103">
        <f>'S18'!$H$91</f>
        <v>0</v>
      </c>
      <c r="I22" s="103">
        <f>'S18'!$H$92</f>
        <v>0</v>
      </c>
      <c r="J22" s="103">
        <f>'S18'!$H$93</f>
        <v>0</v>
      </c>
      <c r="K22" s="103">
        <f>'S18'!$H$94</f>
        <v>0</v>
      </c>
      <c r="L22" s="103">
        <f>'S18'!$H$95</f>
        <v>0</v>
      </c>
      <c r="M22" s="103">
        <f>'S18'!$H$96</f>
        <v>0</v>
      </c>
      <c r="N22" s="457">
        <f>'S18'!$H$105</f>
        <v>0</v>
      </c>
      <c r="O22" s="103">
        <f>'S18'!$H$97</f>
        <v>0</v>
      </c>
      <c r="P22" s="103">
        <f>'S18'!$H$98</f>
        <v>0</v>
      </c>
      <c r="Q22" s="103">
        <f>'S18'!$H$99</f>
        <v>0</v>
      </c>
      <c r="R22" s="103">
        <f>'S18'!$H$100</f>
        <v>0</v>
      </c>
      <c r="S22" s="103">
        <f>'S18'!$H$101</f>
        <v>0</v>
      </c>
      <c r="T22" s="103">
        <f>'S18'!$H$102</f>
        <v>0</v>
      </c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447" t="str">
        <f t="shared" si="1"/>
        <v>S</v>
      </c>
      <c r="AF22" s="110" t="str">
        <f t="shared" si="2"/>
        <v>FB</v>
      </c>
      <c r="AG22" s="101">
        <f t="shared" si="4"/>
        <v>0</v>
      </c>
      <c r="AH22" s="101">
        <f t="shared" si="5"/>
        <v>0</v>
      </c>
      <c r="AI22" s="101">
        <f t="shared" si="6"/>
        <v>0</v>
      </c>
      <c r="AJ22" s="101">
        <f t="shared" si="7"/>
        <v>0</v>
      </c>
      <c r="AK22" s="101">
        <f t="shared" si="8"/>
        <v>0</v>
      </c>
      <c r="AL22" s="101">
        <f t="shared" si="9"/>
        <v>0</v>
      </c>
      <c r="AM22" s="101">
        <f t="shared" si="10"/>
        <v>0</v>
      </c>
      <c r="AN22" s="101">
        <f t="shared" si="11"/>
        <v>0</v>
      </c>
      <c r="AO22" s="101">
        <f t="shared" si="12"/>
        <v>0</v>
      </c>
      <c r="AP22" s="101">
        <f t="shared" si="13"/>
        <v>0</v>
      </c>
      <c r="AQ22" s="101">
        <f t="shared" si="14"/>
        <v>0</v>
      </c>
      <c r="AR22" s="101">
        <f t="shared" si="15"/>
        <v>0</v>
      </c>
      <c r="AS22" s="101">
        <f t="shared" si="17"/>
        <v>0</v>
      </c>
      <c r="AT22" s="101">
        <f t="shared" si="16"/>
        <v>0</v>
      </c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</row>
    <row r="23" spans="1:60" s="69" customFormat="1" ht="16.649999999999999" customHeight="1" x14ac:dyDescent="0.3">
      <c r="A23" s="116" t="s">
        <v>120</v>
      </c>
      <c r="B23" s="586">
        <f>Werte2!B22</f>
        <v>0</v>
      </c>
      <c r="C23" s="99">
        <f>'S19'!$E$103</f>
        <v>0</v>
      </c>
      <c r="D23" s="100" t="str">
        <f t="shared" si="0"/>
        <v>FB</v>
      </c>
      <c r="E23" s="104">
        <f>Da!G40</f>
        <v>0</v>
      </c>
      <c r="F23" s="99">
        <f>'S19'!$H$103</f>
        <v>0</v>
      </c>
      <c r="G23" s="103">
        <f>'S19'!$H$90</f>
        <v>0</v>
      </c>
      <c r="H23" s="103">
        <f>'S19'!$H$91</f>
        <v>0</v>
      </c>
      <c r="I23" s="103">
        <f>'S19'!$H$92</f>
        <v>0</v>
      </c>
      <c r="J23" s="103">
        <f>'S19'!$H$93</f>
        <v>0</v>
      </c>
      <c r="K23" s="103">
        <f>'S19'!$H$94</f>
        <v>0</v>
      </c>
      <c r="L23" s="103">
        <f>'S19'!$H$95</f>
        <v>0</v>
      </c>
      <c r="M23" s="103">
        <f>'S19'!$H$96</f>
        <v>0</v>
      </c>
      <c r="N23" s="457">
        <f>'S19'!$H$105</f>
        <v>0</v>
      </c>
      <c r="O23" s="103">
        <f>'S19'!$H$97</f>
        <v>0</v>
      </c>
      <c r="P23" s="103">
        <f>'S19'!$H$98</f>
        <v>0</v>
      </c>
      <c r="Q23" s="103">
        <f>'S19'!$H$99</f>
        <v>0</v>
      </c>
      <c r="R23" s="103">
        <f>'S19'!$H$100</f>
        <v>0</v>
      </c>
      <c r="S23" s="103">
        <f>'S19'!$H$101</f>
        <v>0</v>
      </c>
      <c r="T23" s="103">
        <f>'S19'!$H$102</f>
        <v>0</v>
      </c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447" t="str">
        <f t="shared" si="1"/>
        <v>S</v>
      </c>
      <c r="AF23" s="110" t="str">
        <f t="shared" si="2"/>
        <v>FB</v>
      </c>
      <c r="AG23" s="101">
        <f t="shared" si="4"/>
        <v>0</v>
      </c>
      <c r="AH23" s="101">
        <f t="shared" si="5"/>
        <v>0</v>
      </c>
      <c r="AI23" s="101">
        <f t="shared" si="6"/>
        <v>0</v>
      </c>
      <c r="AJ23" s="101">
        <f t="shared" si="7"/>
        <v>0</v>
      </c>
      <c r="AK23" s="101">
        <f t="shared" si="8"/>
        <v>0</v>
      </c>
      <c r="AL23" s="101">
        <f t="shared" si="9"/>
        <v>0</v>
      </c>
      <c r="AM23" s="101">
        <f t="shared" si="10"/>
        <v>0</v>
      </c>
      <c r="AN23" s="101">
        <f t="shared" si="11"/>
        <v>0</v>
      </c>
      <c r="AO23" s="101">
        <f t="shared" si="12"/>
        <v>0</v>
      </c>
      <c r="AP23" s="101">
        <f t="shared" si="13"/>
        <v>0</v>
      </c>
      <c r="AQ23" s="101">
        <f t="shared" si="14"/>
        <v>0</v>
      </c>
      <c r="AR23" s="101">
        <f t="shared" si="15"/>
        <v>0</v>
      </c>
      <c r="AS23" s="101">
        <f t="shared" si="17"/>
        <v>0</v>
      </c>
      <c r="AT23" s="101">
        <f t="shared" si="16"/>
        <v>0</v>
      </c>
      <c r="AW23" s="185"/>
      <c r="AX23" s="185"/>
      <c r="AY23" s="185"/>
      <c r="AZ23" s="185"/>
      <c r="BA23" s="185"/>
      <c r="BB23" s="185"/>
      <c r="BC23" s="185"/>
      <c r="BD23" s="185"/>
      <c r="BE23" s="185"/>
      <c r="BF23" s="185"/>
      <c r="BG23" s="185"/>
      <c r="BH23" s="185"/>
    </row>
    <row r="24" spans="1:60" s="69" customFormat="1" ht="16.649999999999999" customHeight="1" x14ac:dyDescent="0.3">
      <c r="A24" s="116" t="s">
        <v>121</v>
      </c>
      <c r="B24" s="586">
        <f>Werte2!B23</f>
        <v>0</v>
      </c>
      <c r="C24" s="99">
        <f>'S20'!$E$103</f>
        <v>0</v>
      </c>
      <c r="D24" s="100" t="str">
        <f t="shared" si="0"/>
        <v>FB</v>
      </c>
      <c r="E24" s="104">
        <f>Da!G41</f>
        <v>0</v>
      </c>
      <c r="F24" s="99">
        <f>'S20'!$H$103</f>
        <v>0</v>
      </c>
      <c r="G24" s="103">
        <f>'S20'!$H$90</f>
        <v>0</v>
      </c>
      <c r="H24" s="103">
        <f>'S20'!$H$91</f>
        <v>0</v>
      </c>
      <c r="I24" s="103">
        <f>'S20'!$H$92</f>
        <v>0</v>
      </c>
      <c r="J24" s="103">
        <f>'S20'!$H$93</f>
        <v>0</v>
      </c>
      <c r="K24" s="103">
        <f>'S20'!$H$94</f>
        <v>0</v>
      </c>
      <c r="L24" s="103">
        <f>'S20'!$H$95</f>
        <v>0</v>
      </c>
      <c r="M24" s="103">
        <f>'S20'!$H$96</f>
        <v>0</v>
      </c>
      <c r="N24" s="457">
        <f>'S20'!$H$105</f>
        <v>0</v>
      </c>
      <c r="O24" s="103">
        <f>'S20'!$H$97</f>
        <v>0</v>
      </c>
      <c r="P24" s="103">
        <f>'S20'!$H$98</f>
        <v>0</v>
      </c>
      <c r="Q24" s="103">
        <f>'S20'!$H$99</f>
        <v>0</v>
      </c>
      <c r="R24" s="103">
        <f>'S20'!$H$100</f>
        <v>0</v>
      </c>
      <c r="S24" s="103">
        <f>'S20'!$H$101</f>
        <v>0</v>
      </c>
      <c r="T24" s="103">
        <f>'S20'!$H$102</f>
        <v>0</v>
      </c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447" t="str">
        <f t="shared" si="1"/>
        <v>S</v>
      </c>
      <c r="AF24" s="110" t="str">
        <f t="shared" si="2"/>
        <v>FB</v>
      </c>
      <c r="AG24" s="101">
        <f t="shared" si="4"/>
        <v>0</v>
      </c>
      <c r="AH24" s="101">
        <f t="shared" si="5"/>
        <v>0</v>
      </c>
      <c r="AI24" s="101">
        <f t="shared" si="6"/>
        <v>0</v>
      </c>
      <c r="AJ24" s="101">
        <f t="shared" si="7"/>
        <v>0</v>
      </c>
      <c r="AK24" s="101">
        <f t="shared" si="8"/>
        <v>0</v>
      </c>
      <c r="AL24" s="101">
        <f t="shared" si="9"/>
        <v>0</v>
      </c>
      <c r="AM24" s="101">
        <f t="shared" si="10"/>
        <v>0</v>
      </c>
      <c r="AN24" s="101">
        <f t="shared" si="11"/>
        <v>0</v>
      </c>
      <c r="AO24" s="101">
        <f t="shared" si="12"/>
        <v>0</v>
      </c>
      <c r="AP24" s="101">
        <f t="shared" si="13"/>
        <v>0</v>
      </c>
      <c r="AQ24" s="101">
        <f t="shared" si="14"/>
        <v>0</v>
      </c>
      <c r="AR24" s="101">
        <f t="shared" si="15"/>
        <v>0</v>
      </c>
      <c r="AS24" s="101">
        <f t="shared" si="17"/>
        <v>0</v>
      </c>
      <c r="AT24" s="101">
        <f t="shared" si="16"/>
        <v>0</v>
      </c>
      <c r="AW24" s="185"/>
      <c r="AX24" s="185"/>
      <c r="AY24" s="185"/>
      <c r="AZ24" s="185"/>
      <c r="BA24" s="185"/>
      <c r="BB24" s="185"/>
      <c r="BC24" s="185"/>
      <c r="BD24" s="185"/>
      <c r="BE24" s="185"/>
      <c r="BF24" s="185"/>
      <c r="BG24" s="185"/>
      <c r="BH24" s="185"/>
    </row>
    <row r="25" spans="1:60" s="69" customFormat="1" ht="16.649999999999999" customHeight="1" x14ac:dyDescent="0.3">
      <c r="A25" s="116" t="s">
        <v>122</v>
      </c>
      <c r="B25" s="586">
        <f>Werte2!B24</f>
        <v>0</v>
      </c>
      <c r="C25" s="99">
        <f>'S21'!$E$103</f>
        <v>0</v>
      </c>
      <c r="D25" s="100" t="str">
        <f t="shared" si="0"/>
        <v>FB</v>
      </c>
      <c r="E25" s="104">
        <f>Da!G42</f>
        <v>0</v>
      </c>
      <c r="F25" s="99">
        <f>'S21'!$H$103</f>
        <v>0</v>
      </c>
      <c r="G25" s="103">
        <f>'S21'!$H$90</f>
        <v>0</v>
      </c>
      <c r="H25" s="103">
        <f>'S21'!$H$91</f>
        <v>0</v>
      </c>
      <c r="I25" s="103">
        <f>'S21'!$H$92</f>
        <v>0</v>
      </c>
      <c r="J25" s="103">
        <f>'S21'!$H$93</f>
        <v>0</v>
      </c>
      <c r="K25" s="103">
        <f>'S21'!$H$94</f>
        <v>0</v>
      </c>
      <c r="L25" s="103">
        <f>'S21'!$H$95</f>
        <v>0</v>
      </c>
      <c r="M25" s="103">
        <f>'S21'!$H$96</f>
        <v>0</v>
      </c>
      <c r="N25" s="457">
        <f>'S21'!$H$105</f>
        <v>0</v>
      </c>
      <c r="O25" s="103">
        <f>'S21'!$H$97</f>
        <v>0</v>
      </c>
      <c r="P25" s="103">
        <f>'S21'!$H$98</f>
        <v>0</v>
      </c>
      <c r="Q25" s="103">
        <f>'S21'!$H$99</f>
        <v>0</v>
      </c>
      <c r="R25" s="103">
        <f>'S21'!$H$100</f>
        <v>0</v>
      </c>
      <c r="S25" s="103">
        <f>'S21'!$H$101</f>
        <v>0</v>
      </c>
      <c r="T25" s="103">
        <f>'S21'!$H$102</f>
        <v>0</v>
      </c>
      <c r="U25" s="182"/>
      <c r="V25" s="182"/>
      <c r="W25" s="182"/>
      <c r="X25" s="182"/>
      <c r="Y25" s="182"/>
      <c r="Z25" s="182"/>
      <c r="AA25" s="182"/>
      <c r="AB25" s="182"/>
      <c r="AC25" s="182"/>
      <c r="AD25" s="182"/>
      <c r="AE25" s="447" t="str">
        <f t="shared" si="1"/>
        <v>S</v>
      </c>
      <c r="AF25" s="110" t="str">
        <f t="shared" si="2"/>
        <v>FB</v>
      </c>
      <c r="AG25" s="101">
        <f t="shared" si="4"/>
        <v>0</v>
      </c>
      <c r="AH25" s="101">
        <f t="shared" si="5"/>
        <v>0</v>
      </c>
      <c r="AI25" s="101">
        <f t="shared" si="6"/>
        <v>0</v>
      </c>
      <c r="AJ25" s="101">
        <f t="shared" si="7"/>
        <v>0</v>
      </c>
      <c r="AK25" s="101">
        <f t="shared" si="8"/>
        <v>0</v>
      </c>
      <c r="AL25" s="101">
        <f t="shared" si="9"/>
        <v>0</v>
      </c>
      <c r="AM25" s="101">
        <f t="shared" si="10"/>
        <v>0</v>
      </c>
      <c r="AN25" s="101">
        <f t="shared" si="11"/>
        <v>0</v>
      </c>
      <c r="AO25" s="101">
        <f t="shared" si="12"/>
        <v>0</v>
      </c>
      <c r="AP25" s="101">
        <f t="shared" si="13"/>
        <v>0</v>
      </c>
      <c r="AQ25" s="101">
        <f t="shared" si="14"/>
        <v>0</v>
      </c>
      <c r="AR25" s="101">
        <f t="shared" si="15"/>
        <v>0</v>
      </c>
      <c r="AS25" s="101">
        <f t="shared" si="17"/>
        <v>0</v>
      </c>
      <c r="AT25" s="101">
        <f t="shared" si="16"/>
        <v>0</v>
      </c>
      <c r="AW25" s="185"/>
      <c r="AX25" s="185"/>
      <c r="AY25" s="185"/>
      <c r="AZ25" s="185"/>
      <c r="BA25" s="185"/>
      <c r="BB25" s="185"/>
      <c r="BC25" s="185"/>
      <c r="BD25" s="185"/>
      <c r="BE25" s="185"/>
      <c r="BF25" s="185"/>
      <c r="BG25" s="185"/>
      <c r="BH25" s="185"/>
    </row>
    <row r="26" spans="1:60" s="69" customFormat="1" ht="16.649999999999999" customHeight="1" x14ac:dyDescent="0.3">
      <c r="A26" s="116" t="s">
        <v>123</v>
      </c>
      <c r="B26" s="586">
        <f>Werte2!B25</f>
        <v>0</v>
      </c>
      <c r="C26" s="99">
        <f>'S22'!$E$103</f>
        <v>0</v>
      </c>
      <c r="D26" s="100" t="str">
        <f t="shared" si="0"/>
        <v>FB</v>
      </c>
      <c r="E26" s="104">
        <f>Da!G43</f>
        <v>0</v>
      </c>
      <c r="F26" s="99">
        <f>'S22'!$H$103</f>
        <v>0</v>
      </c>
      <c r="G26" s="103">
        <f>'S22'!$H$90</f>
        <v>0</v>
      </c>
      <c r="H26" s="103">
        <f>'S22'!$H$91</f>
        <v>0</v>
      </c>
      <c r="I26" s="103">
        <f>'S22'!$H$92</f>
        <v>0</v>
      </c>
      <c r="J26" s="103">
        <f>'S22'!$H$93</f>
        <v>0</v>
      </c>
      <c r="K26" s="103">
        <f>'S22'!$H$94</f>
        <v>0</v>
      </c>
      <c r="L26" s="103">
        <f>'S22'!$H$95</f>
        <v>0</v>
      </c>
      <c r="M26" s="103">
        <f>'S22'!$H$96</f>
        <v>0</v>
      </c>
      <c r="N26" s="457">
        <f>'S22'!$H$105</f>
        <v>0</v>
      </c>
      <c r="O26" s="103">
        <f>'S22'!$H$97</f>
        <v>0</v>
      </c>
      <c r="P26" s="103">
        <f>'S22'!$H$98</f>
        <v>0</v>
      </c>
      <c r="Q26" s="103">
        <f>'S22'!$H$99</f>
        <v>0</v>
      </c>
      <c r="R26" s="103">
        <f>'S22'!$H$100</f>
        <v>0</v>
      </c>
      <c r="S26" s="103">
        <f>'S22'!$H$101</f>
        <v>0</v>
      </c>
      <c r="T26" s="103">
        <f>'S22'!$H$102</f>
        <v>0</v>
      </c>
      <c r="U26" s="182"/>
      <c r="V26" s="182"/>
      <c r="W26" s="182"/>
      <c r="X26" s="182"/>
      <c r="Y26" s="182"/>
      <c r="Z26" s="182"/>
      <c r="AA26" s="182"/>
      <c r="AB26" s="182"/>
      <c r="AC26" s="182"/>
      <c r="AD26" s="182"/>
      <c r="AE26" s="447" t="str">
        <f t="shared" si="1"/>
        <v>S</v>
      </c>
      <c r="AF26" s="110" t="str">
        <f t="shared" si="2"/>
        <v>FB</v>
      </c>
      <c r="AG26" s="101">
        <f t="shared" si="4"/>
        <v>0</v>
      </c>
      <c r="AH26" s="101">
        <f t="shared" si="5"/>
        <v>0</v>
      </c>
      <c r="AI26" s="101">
        <f t="shared" si="6"/>
        <v>0</v>
      </c>
      <c r="AJ26" s="101">
        <f t="shared" si="7"/>
        <v>0</v>
      </c>
      <c r="AK26" s="101">
        <f t="shared" si="8"/>
        <v>0</v>
      </c>
      <c r="AL26" s="101">
        <f t="shared" si="9"/>
        <v>0</v>
      </c>
      <c r="AM26" s="101">
        <f t="shared" si="10"/>
        <v>0</v>
      </c>
      <c r="AN26" s="101">
        <f t="shared" si="11"/>
        <v>0</v>
      </c>
      <c r="AO26" s="101">
        <f t="shared" si="12"/>
        <v>0</v>
      </c>
      <c r="AP26" s="101">
        <f t="shared" si="13"/>
        <v>0</v>
      </c>
      <c r="AQ26" s="101">
        <f t="shared" si="14"/>
        <v>0</v>
      </c>
      <c r="AR26" s="101">
        <f t="shared" si="15"/>
        <v>0</v>
      </c>
      <c r="AS26" s="101">
        <f t="shared" si="17"/>
        <v>0</v>
      </c>
      <c r="AT26" s="101">
        <f t="shared" si="16"/>
        <v>0</v>
      </c>
      <c r="AW26" s="185"/>
      <c r="AX26" s="185"/>
      <c r="AY26" s="185"/>
      <c r="AZ26" s="185"/>
      <c r="BA26" s="185"/>
      <c r="BB26" s="185"/>
      <c r="BC26" s="185"/>
      <c r="BD26" s="185"/>
      <c r="BE26" s="185"/>
      <c r="BF26" s="185"/>
      <c r="BG26" s="185"/>
      <c r="BH26" s="185"/>
    </row>
    <row r="27" spans="1:60" s="69" customFormat="1" ht="16.649999999999999" customHeight="1" x14ac:dyDescent="0.3">
      <c r="A27" s="116" t="s">
        <v>124</v>
      </c>
      <c r="B27" s="586">
        <f>Werte2!B26</f>
        <v>0</v>
      </c>
      <c r="C27" s="99">
        <f>'S23'!$E$103</f>
        <v>0</v>
      </c>
      <c r="D27" s="100" t="str">
        <f t="shared" si="0"/>
        <v>FB</v>
      </c>
      <c r="E27" s="104">
        <f>Da!G44</f>
        <v>0</v>
      </c>
      <c r="F27" s="99">
        <f>'S23'!$H$103</f>
        <v>0</v>
      </c>
      <c r="G27" s="103">
        <f>'S23'!$H$90</f>
        <v>0</v>
      </c>
      <c r="H27" s="103">
        <f>'S23'!$H$91</f>
        <v>0</v>
      </c>
      <c r="I27" s="103">
        <f>'S23'!$H$92</f>
        <v>0</v>
      </c>
      <c r="J27" s="103">
        <f>'S23'!$H$93</f>
        <v>0</v>
      </c>
      <c r="K27" s="103">
        <f>'S23'!$H$94</f>
        <v>0</v>
      </c>
      <c r="L27" s="103">
        <f>'S23'!$H$95</f>
        <v>0</v>
      </c>
      <c r="M27" s="103">
        <f>'S23'!$H$96</f>
        <v>0</v>
      </c>
      <c r="N27" s="457">
        <f>'S23'!$H$105</f>
        <v>0</v>
      </c>
      <c r="O27" s="103">
        <f>'S23'!$H$97</f>
        <v>0</v>
      </c>
      <c r="P27" s="103">
        <f>'S23'!$H$98</f>
        <v>0</v>
      </c>
      <c r="Q27" s="103">
        <f>'S23'!$H$99</f>
        <v>0</v>
      </c>
      <c r="R27" s="103">
        <f>'S23'!$H$100</f>
        <v>0</v>
      </c>
      <c r="S27" s="103">
        <f>'S23'!$H$101</f>
        <v>0</v>
      </c>
      <c r="T27" s="103">
        <f>'S23'!$H$102</f>
        <v>0</v>
      </c>
      <c r="U27" s="182"/>
      <c r="V27" s="182"/>
      <c r="W27" s="182"/>
      <c r="X27" s="182"/>
      <c r="Y27" s="182"/>
      <c r="Z27" s="182"/>
      <c r="AA27" s="182"/>
      <c r="AB27" s="182"/>
      <c r="AC27" s="182"/>
      <c r="AD27" s="182"/>
      <c r="AE27" s="447" t="str">
        <f t="shared" si="1"/>
        <v>S</v>
      </c>
      <c r="AF27" s="110" t="str">
        <f t="shared" si="2"/>
        <v>FB</v>
      </c>
      <c r="AG27" s="101">
        <f t="shared" si="4"/>
        <v>0</v>
      </c>
      <c r="AH27" s="101">
        <f t="shared" si="5"/>
        <v>0</v>
      </c>
      <c r="AI27" s="101">
        <f t="shared" si="6"/>
        <v>0</v>
      </c>
      <c r="AJ27" s="101">
        <f t="shared" si="7"/>
        <v>0</v>
      </c>
      <c r="AK27" s="101">
        <f t="shared" si="8"/>
        <v>0</v>
      </c>
      <c r="AL27" s="101">
        <f t="shared" si="9"/>
        <v>0</v>
      </c>
      <c r="AM27" s="101">
        <f t="shared" si="10"/>
        <v>0</v>
      </c>
      <c r="AN27" s="101">
        <f t="shared" si="11"/>
        <v>0</v>
      </c>
      <c r="AO27" s="101">
        <f t="shared" si="12"/>
        <v>0</v>
      </c>
      <c r="AP27" s="101">
        <f t="shared" si="13"/>
        <v>0</v>
      </c>
      <c r="AQ27" s="101">
        <f t="shared" si="14"/>
        <v>0</v>
      </c>
      <c r="AR27" s="101">
        <f t="shared" si="15"/>
        <v>0</v>
      </c>
      <c r="AS27" s="101">
        <f t="shared" si="17"/>
        <v>0</v>
      </c>
      <c r="AT27" s="101">
        <f t="shared" si="16"/>
        <v>0</v>
      </c>
      <c r="AW27" s="185"/>
      <c r="AX27" s="185"/>
      <c r="AY27" s="185"/>
      <c r="AZ27" s="185"/>
      <c r="BA27" s="185"/>
      <c r="BB27" s="185"/>
      <c r="BC27" s="185"/>
      <c r="BD27" s="185"/>
      <c r="BE27" s="185"/>
      <c r="BF27" s="185"/>
      <c r="BG27" s="185"/>
      <c r="BH27" s="185"/>
    </row>
    <row r="28" spans="1:60" s="69" customFormat="1" ht="16.649999999999999" customHeight="1" x14ac:dyDescent="0.3">
      <c r="A28" s="116" t="s">
        <v>125</v>
      </c>
      <c r="B28" s="586">
        <f>Werte2!B27</f>
        <v>0</v>
      </c>
      <c r="C28" s="99">
        <f>'S24'!$E$103</f>
        <v>0</v>
      </c>
      <c r="D28" s="100" t="str">
        <f t="shared" si="0"/>
        <v>FB</v>
      </c>
      <c r="E28" s="104">
        <f>Da!G45</f>
        <v>0</v>
      </c>
      <c r="F28" s="99">
        <f>'S24'!$H$103</f>
        <v>0</v>
      </c>
      <c r="G28" s="103">
        <f>'S24'!$H$90</f>
        <v>0</v>
      </c>
      <c r="H28" s="103">
        <f>'S24'!$H$91</f>
        <v>0</v>
      </c>
      <c r="I28" s="103">
        <f>'S24'!$H$92</f>
        <v>0</v>
      </c>
      <c r="J28" s="103">
        <f>'S24'!$H$93</f>
        <v>0</v>
      </c>
      <c r="K28" s="103">
        <f>'S24'!$H$94</f>
        <v>0</v>
      </c>
      <c r="L28" s="103">
        <f>'S24'!$H$95</f>
        <v>0</v>
      </c>
      <c r="M28" s="103">
        <f>'S24'!$H$96</f>
        <v>0</v>
      </c>
      <c r="N28" s="457">
        <f>'S24'!$H$105</f>
        <v>0</v>
      </c>
      <c r="O28" s="103">
        <f>'S24'!$H$97</f>
        <v>0</v>
      </c>
      <c r="P28" s="103">
        <f>'S24'!$H$98</f>
        <v>0</v>
      </c>
      <c r="Q28" s="103">
        <f>'S24'!$H$99</f>
        <v>0</v>
      </c>
      <c r="R28" s="103">
        <f>'S24'!$H$100</f>
        <v>0</v>
      </c>
      <c r="S28" s="103">
        <f>'S24'!$H$101</f>
        <v>0</v>
      </c>
      <c r="T28" s="103">
        <f>'S24'!$H$102</f>
        <v>0</v>
      </c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447" t="str">
        <f t="shared" si="1"/>
        <v>S</v>
      </c>
      <c r="AF28" s="110" t="str">
        <f t="shared" si="2"/>
        <v>FB</v>
      </c>
      <c r="AG28" s="101">
        <f t="shared" si="4"/>
        <v>0</v>
      </c>
      <c r="AH28" s="101">
        <f t="shared" si="5"/>
        <v>0</v>
      </c>
      <c r="AI28" s="101">
        <f t="shared" si="6"/>
        <v>0</v>
      </c>
      <c r="AJ28" s="101">
        <f t="shared" si="7"/>
        <v>0</v>
      </c>
      <c r="AK28" s="101">
        <f t="shared" si="8"/>
        <v>0</v>
      </c>
      <c r="AL28" s="101">
        <f t="shared" si="9"/>
        <v>0</v>
      </c>
      <c r="AM28" s="101">
        <f t="shared" si="10"/>
        <v>0</v>
      </c>
      <c r="AN28" s="101">
        <f t="shared" si="11"/>
        <v>0</v>
      </c>
      <c r="AO28" s="101">
        <f t="shared" si="12"/>
        <v>0</v>
      </c>
      <c r="AP28" s="101">
        <f t="shared" si="13"/>
        <v>0</v>
      </c>
      <c r="AQ28" s="101">
        <f t="shared" si="14"/>
        <v>0</v>
      </c>
      <c r="AR28" s="101">
        <f t="shared" si="15"/>
        <v>0</v>
      </c>
      <c r="AS28" s="101">
        <f t="shared" si="17"/>
        <v>0</v>
      </c>
      <c r="AT28" s="101">
        <f t="shared" si="16"/>
        <v>0</v>
      </c>
      <c r="AW28" s="185"/>
      <c r="AX28" s="185"/>
      <c r="AY28" s="185"/>
      <c r="AZ28" s="185"/>
      <c r="BA28" s="185"/>
      <c r="BB28" s="185"/>
      <c r="BC28" s="185"/>
      <c r="BD28" s="185"/>
      <c r="BE28" s="185"/>
      <c r="BF28" s="185"/>
      <c r="BG28" s="185"/>
      <c r="BH28" s="185"/>
    </row>
    <row r="29" spans="1:60" s="69" customFormat="1" ht="16.649999999999999" customHeight="1" x14ac:dyDescent="0.3">
      <c r="A29" s="116" t="s">
        <v>126</v>
      </c>
      <c r="B29" s="586">
        <f>Werte2!B28</f>
        <v>0</v>
      </c>
      <c r="C29" s="99">
        <f>'S25'!$E$103</f>
        <v>0</v>
      </c>
      <c r="D29" s="100" t="str">
        <f t="shared" si="0"/>
        <v>FB</v>
      </c>
      <c r="E29" s="104">
        <f>Da!G46</f>
        <v>0</v>
      </c>
      <c r="F29" s="99">
        <f>'S25'!$H$103</f>
        <v>0</v>
      </c>
      <c r="G29" s="103">
        <f>'S25'!$H$90</f>
        <v>0</v>
      </c>
      <c r="H29" s="103">
        <f>'S25'!$H$91</f>
        <v>0</v>
      </c>
      <c r="I29" s="103">
        <f>'S25'!$H$92</f>
        <v>0</v>
      </c>
      <c r="J29" s="103">
        <f>'S25'!$H$93</f>
        <v>0</v>
      </c>
      <c r="K29" s="103">
        <f>'S25'!$H$94</f>
        <v>0</v>
      </c>
      <c r="L29" s="103">
        <f>'S25'!$H$95</f>
        <v>0</v>
      </c>
      <c r="M29" s="103">
        <f>'S25'!$H$96</f>
        <v>0</v>
      </c>
      <c r="N29" s="457">
        <f>'S25'!$H$105</f>
        <v>0</v>
      </c>
      <c r="O29" s="103">
        <f>'S25'!$H$97</f>
        <v>0</v>
      </c>
      <c r="P29" s="103">
        <f>'S25'!$H$98</f>
        <v>0</v>
      </c>
      <c r="Q29" s="103">
        <f>'S25'!$H$99</f>
        <v>0</v>
      </c>
      <c r="R29" s="103">
        <f>'S25'!$H$100</f>
        <v>0</v>
      </c>
      <c r="S29" s="103">
        <f>'S25'!$H$101</f>
        <v>0</v>
      </c>
      <c r="T29" s="103">
        <f>'S25'!$H$102</f>
        <v>0</v>
      </c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447" t="str">
        <f t="shared" si="1"/>
        <v>S</v>
      </c>
      <c r="AF29" s="110" t="str">
        <f t="shared" si="2"/>
        <v>FB</v>
      </c>
      <c r="AG29" s="101">
        <f t="shared" si="4"/>
        <v>0</v>
      </c>
      <c r="AH29" s="101">
        <f t="shared" si="5"/>
        <v>0</v>
      </c>
      <c r="AI29" s="101">
        <f t="shared" si="6"/>
        <v>0</v>
      </c>
      <c r="AJ29" s="101">
        <f t="shared" si="7"/>
        <v>0</v>
      </c>
      <c r="AK29" s="101">
        <f t="shared" si="8"/>
        <v>0</v>
      </c>
      <c r="AL29" s="101">
        <f t="shared" si="9"/>
        <v>0</v>
      </c>
      <c r="AM29" s="101">
        <f t="shared" si="10"/>
        <v>0</v>
      </c>
      <c r="AN29" s="101">
        <f t="shared" si="11"/>
        <v>0</v>
      </c>
      <c r="AO29" s="101">
        <f t="shared" si="12"/>
        <v>0</v>
      </c>
      <c r="AP29" s="101">
        <f t="shared" si="13"/>
        <v>0</v>
      </c>
      <c r="AQ29" s="101">
        <f t="shared" si="14"/>
        <v>0</v>
      </c>
      <c r="AR29" s="101">
        <f t="shared" si="15"/>
        <v>0</v>
      </c>
      <c r="AS29" s="101">
        <f t="shared" si="17"/>
        <v>0</v>
      </c>
      <c r="AT29" s="101">
        <f t="shared" si="16"/>
        <v>0</v>
      </c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</row>
    <row r="30" spans="1:60" s="69" customFormat="1" ht="16.649999999999999" customHeight="1" x14ac:dyDescent="0.3">
      <c r="A30" s="116" t="s">
        <v>127</v>
      </c>
      <c r="B30" s="586">
        <f>Werte2!B29</f>
        <v>0</v>
      </c>
      <c r="C30" s="99">
        <f>'S26'!$E$103</f>
        <v>0</v>
      </c>
      <c r="D30" s="100" t="str">
        <f t="shared" si="0"/>
        <v>FB</v>
      </c>
      <c r="E30" s="104">
        <f>Da!G47</f>
        <v>0</v>
      </c>
      <c r="F30" s="99">
        <f>'S26'!$H$103</f>
        <v>0</v>
      </c>
      <c r="G30" s="103">
        <f>'S26'!$H$90</f>
        <v>0</v>
      </c>
      <c r="H30" s="103">
        <f>'S26'!$H$91</f>
        <v>0</v>
      </c>
      <c r="I30" s="103">
        <f>'S26'!$H$92</f>
        <v>0</v>
      </c>
      <c r="J30" s="103">
        <f>'S26'!$H$93</f>
        <v>0</v>
      </c>
      <c r="K30" s="103">
        <f>'S26'!$H$94</f>
        <v>0</v>
      </c>
      <c r="L30" s="103">
        <f>'S26'!$H$95</f>
        <v>0</v>
      </c>
      <c r="M30" s="103">
        <f>'S26'!$H$96</f>
        <v>0</v>
      </c>
      <c r="N30" s="457">
        <f>'S26'!$H$105</f>
        <v>0</v>
      </c>
      <c r="O30" s="103">
        <f>'S26'!$H$97</f>
        <v>0</v>
      </c>
      <c r="P30" s="103">
        <f>'S26'!$H$98</f>
        <v>0</v>
      </c>
      <c r="Q30" s="103">
        <f>'S26'!$H$99</f>
        <v>0</v>
      </c>
      <c r="R30" s="103">
        <f>'S26'!$H$100</f>
        <v>0</v>
      </c>
      <c r="S30" s="103">
        <f>'S26'!$H$101</f>
        <v>0</v>
      </c>
      <c r="T30" s="103">
        <f>'S26'!$H$102</f>
        <v>0</v>
      </c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447" t="str">
        <f t="shared" si="1"/>
        <v>S</v>
      </c>
      <c r="AF30" s="110" t="str">
        <f t="shared" si="2"/>
        <v>FB</v>
      </c>
      <c r="AG30" s="101">
        <f t="shared" si="4"/>
        <v>0</v>
      </c>
      <c r="AH30" s="101">
        <f t="shared" si="5"/>
        <v>0</v>
      </c>
      <c r="AI30" s="101">
        <f t="shared" si="6"/>
        <v>0</v>
      </c>
      <c r="AJ30" s="101">
        <f t="shared" si="7"/>
        <v>0</v>
      </c>
      <c r="AK30" s="101">
        <f t="shared" si="8"/>
        <v>0</v>
      </c>
      <c r="AL30" s="101">
        <f t="shared" si="9"/>
        <v>0</v>
      </c>
      <c r="AM30" s="101">
        <f t="shared" si="10"/>
        <v>0</v>
      </c>
      <c r="AN30" s="101">
        <f t="shared" si="11"/>
        <v>0</v>
      </c>
      <c r="AO30" s="101">
        <f t="shared" si="12"/>
        <v>0</v>
      </c>
      <c r="AP30" s="101">
        <f t="shared" si="13"/>
        <v>0</v>
      </c>
      <c r="AQ30" s="101">
        <f t="shared" si="14"/>
        <v>0</v>
      </c>
      <c r="AR30" s="101">
        <f t="shared" si="15"/>
        <v>0</v>
      </c>
      <c r="AS30" s="101">
        <f t="shared" si="17"/>
        <v>0</v>
      </c>
      <c r="AT30" s="101">
        <f t="shared" si="16"/>
        <v>0</v>
      </c>
      <c r="AW30" s="185"/>
      <c r="AX30" s="185"/>
      <c r="AY30" s="185"/>
      <c r="AZ30" s="185"/>
      <c r="BA30" s="185"/>
      <c r="BB30" s="185"/>
      <c r="BC30" s="185"/>
      <c r="BD30" s="185"/>
      <c r="BE30" s="185"/>
      <c r="BF30" s="185"/>
      <c r="BG30" s="185"/>
      <c r="BH30" s="185"/>
    </row>
    <row r="31" spans="1:60" s="69" customFormat="1" ht="16.649999999999999" customHeight="1" x14ac:dyDescent="0.3">
      <c r="A31" s="116" t="s">
        <v>128</v>
      </c>
      <c r="B31" s="586">
        <f>Werte2!B30</f>
        <v>0</v>
      </c>
      <c r="C31" s="99">
        <f>'S27'!$E$103</f>
        <v>0</v>
      </c>
      <c r="D31" s="100" t="str">
        <f t="shared" si="0"/>
        <v>FB</v>
      </c>
      <c r="E31" s="104">
        <f>Da!G48</f>
        <v>0</v>
      </c>
      <c r="F31" s="99">
        <f>'S27'!$H$103</f>
        <v>0</v>
      </c>
      <c r="G31" s="103">
        <f>'S27'!$H$90</f>
        <v>0</v>
      </c>
      <c r="H31" s="103">
        <f>'S27'!$H$91</f>
        <v>0</v>
      </c>
      <c r="I31" s="103">
        <f>'S27'!$H$92</f>
        <v>0</v>
      </c>
      <c r="J31" s="103">
        <f>'S27'!$H$93</f>
        <v>0</v>
      </c>
      <c r="K31" s="103">
        <f>'S27'!$H$94</f>
        <v>0</v>
      </c>
      <c r="L31" s="103">
        <f>'S27'!$H$95</f>
        <v>0</v>
      </c>
      <c r="M31" s="103">
        <f>'S27'!$H$96</f>
        <v>0</v>
      </c>
      <c r="N31" s="457">
        <f>'S27'!$H$105</f>
        <v>0</v>
      </c>
      <c r="O31" s="103">
        <f>'S27'!$H$97</f>
        <v>0</v>
      </c>
      <c r="P31" s="103">
        <f>'S27'!$H$98</f>
        <v>0</v>
      </c>
      <c r="Q31" s="103">
        <f>'S27'!$H$99</f>
        <v>0</v>
      </c>
      <c r="R31" s="103">
        <f>'S27'!$H$100</f>
        <v>0</v>
      </c>
      <c r="S31" s="103">
        <f>'S27'!$H$101</f>
        <v>0</v>
      </c>
      <c r="T31" s="103">
        <f>'S27'!$H$102</f>
        <v>0</v>
      </c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447" t="str">
        <f t="shared" si="1"/>
        <v>S</v>
      </c>
      <c r="AF31" s="110" t="str">
        <f t="shared" si="2"/>
        <v>FB</v>
      </c>
      <c r="AG31" s="101">
        <f t="shared" si="4"/>
        <v>0</v>
      </c>
      <c r="AH31" s="101">
        <f t="shared" si="5"/>
        <v>0</v>
      </c>
      <c r="AI31" s="101">
        <f t="shared" si="6"/>
        <v>0</v>
      </c>
      <c r="AJ31" s="101">
        <f t="shared" si="7"/>
        <v>0</v>
      </c>
      <c r="AK31" s="101">
        <f t="shared" si="8"/>
        <v>0</v>
      </c>
      <c r="AL31" s="101">
        <f t="shared" si="9"/>
        <v>0</v>
      </c>
      <c r="AM31" s="101">
        <f t="shared" si="10"/>
        <v>0</v>
      </c>
      <c r="AN31" s="101">
        <f t="shared" si="11"/>
        <v>0</v>
      </c>
      <c r="AO31" s="101">
        <f t="shared" si="12"/>
        <v>0</v>
      </c>
      <c r="AP31" s="101">
        <f t="shared" si="13"/>
        <v>0</v>
      </c>
      <c r="AQ31" s="101">
        <f t="shared" si="14"/>
        <v>0</v>
      </c>
      <c r="AR31" s="101">
        <f t="shared" si="15"/>
        <v>0</v>
      </c>
      <c r="AS31" s="101">
        <f t="shared" si="17"/>
        <v>0</v>
      </c>
      <c r="AT31" s="101">
        <f t="shared" si="16"/>
        <v>0</v>
      </c>
      <c r="AW31" s="185"/>
      <c r="AX31" s="185"/>
      <c r="AY31" s="185"/>
      <c r="AZ31" s="185"/>
      <c r="BA31" s="185"/>
      <c r="BB31" s="185"/>
      <c r="BC31" s="185"/>
      <c r="BD31" s="185"/>
      <c r="BE31" s="185"/>
      <c r="BF31" s="185"/>
      <c r="BG31" s="185"/>
      <c r="BH31" s="185"/>
    </row>
    <row r="32" spans="1:60" s="69" customFormat="1" ht="16.649999999999999" customHeight="1" x14ac:dyDescent="0.3">
      <c r="A32" s="116" t="s">
        <v>129</v>
      </c>
      <c r="B32" s="586">
        <f>Werte2!B31</f>
        <v>0</v>
      </c>
      <c r="C32" s="99">
        <f>'S28'!$E$103</f>
        <v>0</v>
      </c>
      <c r="D32" s="100" t="str">
        <f t="shared" si="0"/>
        <v>FB</v>
      </c>
      <c r="E32" s="104">
        <f>Da!G49</f>
        <v>0</v>
      </c>
      <c r="F32" s="99">
        <f>'S28'!$H$103</f>
        <v>0</v>
      </c>
      <c r="G32" s="103">
        <f>'S28'!$H$90</f>
        <v>0</v>
      </c>
      <c r="H32" s="103">
        <f>'S28'!$H$91</f>
        <v>0</v>
      </c>
      <c r="I32" s="103">
        <f>'S28'!$H$92</f>
        <v>0</v>
      </c>
      <c r="J32" s="103">
        <f>'S28'!$H$93</f>
        <v>0</v>
      </c>
      <c r="K32" s="103">
        <f>'S28'!$H$94</f>
        <v>0</v>
      </c>
      <c r="L32" s="103">
        <f>'S28'!$H$95</f>
        <v>0</v>
      </c>
      <c r="M32" s="103">
        <f>'S28'!$H$96</f>
        <v>0</v>
      </c>
      <c r="N32" s="457">
        <f>'S28'!$H$105</f>
        <v>0</v>
      </c>
      <c r="O32" s="103">
        <f>'S28'!$H$97</f>
        <v>0</v>
      </c>
      <c r="P32" s="103">
        <f>'S28'!$H$98</f>
        <v>0</v>
      </c>
      <c r="Q32" s="103">
        <f>'S28'!$H$99</f>
        <v>0</v>
      </c>
      <c r="R32" s="103">
        <f>'S28'!$H$100</f>
        <v>0</v>
      </c>
      <c r="S32" s="103">
        <f>'S28'!$H$101</f>
        <v>0</v>
      </c>
      <c r="T32" s="103">
        <f>'S28'!$H$102</f>
        <v>0</v>
      </c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447" t="str">
        <f t="shared" si="1"/>
        <v>S</v>
      </c>
      <c r="AF32" s="110" t="str">
        <f t="shared" si="2"/>
        <v>FB</v>
      </c>
      <c r="AG32" s="101">
        <f t="shared" si="4"/>
        <v>0</v>
      </c>
      <c r="AH32" s="101">
        <f t="shared" si="5"/>
        <v>0</v>
      </c>
      <c r="AI32" s="101">
        <f t="shared" si="6"/>
        <v>0</v>
      </c>
      <c r="AJ32" s="101">
        <f t="shared" si="7"/>
        <v>0</v>
      </c>
      <c r="AK32" s="101">
        <f t="shared" si="8"/>
        <v>0</v>
      </c>
      <c r="AL32" s="101">
        <f t="shared" si="9"/>
        <v>0</v>
      </c>
      <c r="AM32" s="101">
        <f t="shared" si="10"/>
        <v>0</v>
      </c>
      <c r="AN32" s="101">
        <f t="shared" si="11"/>
        <v>0</v>
      </c>
      <c r="AO32" s="101">
        <f t="shared" si="12"/>
        <v>0</v>
      </c>
      <c r="AP32" s="101">
        <f t="shared" si="13"/>
        <v>0</v>
      </c>
      <c r="AQ32" s="101">
        <f t="shared" si="14"/>
        <v>0</v>
      </c>
      <c r="AR32" s="101">
        <f t="shared" si="15"/>
        <v>0</v>
      </c>
      <c r="AS32" s="101">
        <f t="shared" si="17"/>
        <v>0</v>
      </c>
      <c r="AT32" s="101">
        <f t="shared" si="16"/>
        <v>0</v>
      </c>
      <c r="AW32" s="185"/>
      <c r="AX32" s="185"/>
      <c r="AY32" s="185"/>
      <c r="AZ32" s="185"/>
      <c r="BA32" s="185"/>
      <c r="BB32" s="185"/>
      <c r="BC32" s="185"/>
      <c r="BD32" s="185"/>
      <c r="BE32" s="185"/>
      <c r="BF32" s="185"/>
      <c r="BG32" s="185"/>
      <c r="BH32" s="185"/>
    </row>
    <row r="33" spans="1:60" s="69" customFormat="1" ht="16.649999999999999" customHeight="1" x14ac:dyDescent="0.3">
      <c r="A33" s="116" t="s">
        <v>130</v>
      </c>
      <c r="B33" s="586">
        <f>Werte2!B32</f>
        <v>0</v>
      </c>
      <c r="C33" s="99">
        <f>'S29'!$E$103</f>
        <v>0</v>
      </c>
      <c r="D33" s="100" t="str">
        <f t="shared" si="0"/>
        <v>FB</v>
      </c>
      <c r="E33" s="104">
        <f>Da!G50</f>
        <v>0</v>
      </c>
      <c r="F33" s="99">
        <f>'S29'!$H$103</f>
        <v>0</v>
      </c>
      <c r="G33" s="103">
        <f>'S29'!$H$90</f>
        <v>0</v>
      </c>
      <c r="H33" s="103">
        <f>'S29'!$H$91</f>
        <v>0</v>
      </c>
      <c r="I33" s="103">
        <f>'S29'!$H$92</f>
        <v>0</v>
      </c>
      <c r="J33" s="103">
        <f>'S29'!$H$93</f>
        <v>0</v>
      </c>
      <c r="K33" s="103">
        <f>'S29'!$H$94</f>
        <v>0</v>
      </c>
      <c r="L33" s="103">
        <f>'S29'!$H$95</f>
        <v>0</v>
      </c>
      <c r="M33" s="103">
        <f>'S29'!$H$96</f>
        <v>0</v>
      </c>
      <c r="N33" s="457">
        <f>'S29'!$H$105</f>
        <v>0</v>
      </c>
      <c r="O33" s="103">
        <f>'S29'!$H$97</f>
        <v>0</v>
      </c>
      <c r="P33" s="103">
        <f>'S29'!$H$98</f>
        <v>0</v>
      </c>
      <c r="Q33" s="103">
        <f>'S29'!$H$99</f>
        <v>0</v>
      </c>
      <c r="R33" s="103">
        <f>'S29'!$H$100</f>
        <v>0</v>
      </c>
      <c r="S33" s="103">
        <f>'S29'!$H$101</f>
        <v>0</v>
      </c>
      <c r="T33" s="103">
        <f>'S29'!$H$102</f>
        <v>0</v>
      </c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447" t="str">
        <f t="shared" si="1"/>
        <v>S</v>
      </c>
      <c r="AF33" s="110" t="str">
        <f t="shared" si="2"/>
        <v>FB</v>
      </c>
      <c r="AG33" s="101">
        <f t="shared" si="4"/>
        <v>0</v>
      </c>
      <c r="AH33" s="101">
        <f t="shared" si="5"/>
        <v>0</v>
      </c>
      <c r="AI33" s="101">
        <f t="shared" si="6"/>
        <v>0</v>
      </c>
      <c r="AJ33" s="101">
        <f t="shared" si="7"/>
        <v>0</v>
      </c>
      <c r="AK33" s="101">
        <f t="shared" si="8"/>
        <v>0</v>
      </c>
      <c r="AL33" s="101">
        <f t="shared" si="9"/>
        <v>0</v>
      </c>
      <c r="AM33" s="101">
        <f t="shared" si="10"/>
        <v>0</v>
      </c>
      <c r="AN33" s="101">
        <f t="shared" si="11"/>
        <v>0</v>
      </c>
      <c r="AO33" s="101">
        <f t="shared" si="12"/>
        <v>0</v>
      </c>
      <c r="AP33" s="101">
        <f t="shared" si="13"/>
        <v>0</v>
      </c>
      <c r="AQ33" s="101">
        <f t="shared" si="14"/>
        <v>0</v>
      </c>
      <c r="AR33" s="101">
        <f t="shared" si="15"/>
        <v>0</v>
      </c>
      <c r="AS33" s="101">
        <f t="shared" si="17"/>
        <v>0</v>
      </c>
      <c r="AT33" s="101">
        <f t="shared" si="16"/>
        <v>0</v>
      </c>
      <c r="AW33" s="185"/>
      <c r="AX33" s="185"/>
      <c r="AY33" s="185"/>
      <c r="AZ33" s="185"/>
      <c r="BA33" s="185"/>
      <c r="BB33" s="185"/>
      <c r="BC33" s="185"/>
      <c r="BD33" s="185"/>
      <c r="BE33" s="185"/>
      <c r="BF33" s="185"/>
      <c r="BG33" s="185"/>
      <c r="BH33" s="185"/>
    </row>
    <row r="34" spans="1:60" s="69" customFormat="1" ht="16.649999999999999" customHeight="1" x14ac:dyDescent="0.3">
      <c r="A34" s="116" t="s">
        <v>131</v>
      </c>
      <c r="B34" s="586">
        <f>Werte2!B33</f>
        <v>0</v>
      </c>
      <c r="C34" s="99">
        <f>'S30'!$E$103</f>
        <v>0</v>
      </c>
      <c r="D34" s="100" t="str">
        <f t="shared" si="0"/>
        <v>FB</v>
      </c>
      <c r="E34" s="104">
        <f>Da!G51</f>
        <v>0</v>
      </c>
      <c r="F34" s="99">
        <f>'S30'!$H$103</f>
        <v>0</v>
      </c>
      <c r="G34" s="103">
        <f>'S30'!$H$90</f>
        <v>0</v>
      </c>
      <c r="H34" s="103">
        <f>'S30'!$H$91</f>
        <v>0</v>
      </c>
      <c r="I34" s="103">
        <f>'S30'!$H$92</f>
        <v>0</v>
      </c>
      <c r="J34" s="103">
        <f>'S30'!$H$93</f>
        <v>0</v>
      </c>
      <c r="K34" s="103">
        <f>'S30'!$H$94</f>
        <v>0</v>
      </c>
      <c r="L34" s="103">
        <f>'S30'!$H$95</f>
        <v>0</v>
      </c>
      <c r="M34" s="103">
        <f>'S30'!$H$96</f>
        <v>0</v>
      </c>
      <c r="N34" s="457">
        <f>'S30'!$H$105</f>
        <v>0</v>
      </c>
      <c r="O34" s="103">
        <f>'S30'!$H$97</f>
        <v>0</v>
      </c>
      <c r="P34" s="103">
        <f>'S30'!$H$98</f>
        <v>0</v>
      </c>
      <c r="Q34" s="103">
        <f>'S30'!$H$99</f>
        <v>0</v>
      </c>
      <c r="R34" s="103">
        <f>'S30'!$H$100</f>
        <v>0</v>
      </c>
      <c r="S34" s="103">
        <f>'S30'!$H$101</f>
        <v>0</v>
      </c>
      <c r="T34" s="103">
        <f>'S30'!$H$102</f>
        <v>0</v>
      </c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447" t="str">
        <f t="shared" si="1"/>
        <v>S</v>
      </c>
      <c r="AF34" s="110" t="str">
        <f t="shared" si="2"/>
        <v>FB</v>
      </c>
      <c r="AG34" s="101">
        <f t="shared" si="4"/>
        <v>0</v>
      </c>
      <c r="AH34" s="101">
        <f t="shared" si="5"/>
        <v>0</v>
      </c>
      <c r="AI34" s="101">
        <f t="shared" si="6"/>
        <v>0</v>
      </c>
      <c r="AJ34" s="101">
        <f t="shared" si="7"/>
        <v>0</v>
      </c>
      <c r="AK34" s="101">
        <f t="shared" si="8"/>
        <v>0</v>
      </c>
      <c r="AL34" s="101">
        <f t="shared" si="9"/>
        <v>0</v>
      </c>
      <c r="AM34" s="101">
        <f t="shared" si="10"/>
        <v>0</v>
      </c>
      <c r="AN34" s="101">
        <f t="shared" si="11"/>
        <v>0</v>
      </c>
      <c r="AO34" s="101">
        <f t="shared" si="12"/>
        <v>0</v>
      </c>
      <c r="AP34" s="101">
        <f t="shared" si="13"/>
        <v>0</v>
      </c>
      <c r="AQ34" s="101">
        <f t="shared" si="14"/>
        <v>0</v>
      </c>
      <c r="AR34" s="101">
        <f t="shared" si="15"/>
        <v>0</v>
      </c>
      <c r="AS34" s="101">
        <f t="shared" si="17"/>
        <v>0</v>
      </c>
      <c r="AT34" s="101">
        <f t="shared" si="16"/>
        <v>0</v>
      </c>
      <c r="AW34" s="185"/>
      <c r="AX34" s="185"/>
      <c r="AY34" s="185"/>
      <c r="AZ34" s="185"/>
      <c r="BA34" s="185"/>
      <c r="BB34" s="185"/>
      <c r="BC34" s="185"/>
      <c r="BD34" s="185"/>
      <c r="BE34" s="185"/>
      <c r="BF34" s="185"/>
      <c r="BG34" s="185"/>
      <c r="BH34" s="185"/>
    </row>
    <row r="35" spans="1:60" s="69" customFormat="1" ht="16.649999999999999" customHeight="1" x14ac:dyDescent="0.3">
      <c r="A35" s="116" t="s">
        <v>132</v>
      </c>
      <c r="B35" s="586">
        <f>Werte2!B34</f>
        <v>0</v>
      </c>
      <c r="C35" s="99">
        <f>'S31'!$E$103</f>
        <v>0</v>
      </c>
      <c r="D35" s="100" t="str">
        <f t="shared" si="0"/>
        <v>FB</v>
      </c>
      <c r="E35" s="104">
        <f>Da!G52</f>
        <v>0</v>
      </c>
      <c r="F35" s="99">
        <f>'S31'!$H$103</f>
        <v>0</v>
      </c>
      <c r="G35" s="103">
        <f>'S31'!$H$90</f>
        <v>0</v>
      </c>
      <c r="H35" s="103">
        <f>'S31'!$H$91</f>
        <v>0</v>
      </c>
      <c r="I35" s="103">
        <f>'S31'!$H$92</f>
        <v>0</v>
      </c>
      <c r="J35" s="103">
        <f>'S31'!$H$93</f>
        <v>0</v>
      </c>
      <c r="K35" s="103">
        <f>'S31'!$H$94</f>
        <v>0</v>
      </c>
      <c r="L35" s="103">
        <f>'S31'!$H$95</f>
        <v>0</v>
      </c>
      <c r="M35" s="103">
        <f>'S31'!$H$96</f>
        <v>0</v>
      </c>
      <c r="N35" s="457">
        <f>'S31'!$H$105</f>
        <v>0</v>
      </c>
      <c r="O35" s="103">
        <f>'S31'!$H$97</f>
        <v>0</v>
      </c>
      <c r="P35" s="103">
        <f>'S31'!$H$98</f>
        <v>0</v>
      </c>
      <c r="Q35" s="103">
        <f>'S31'!$H$99</f>
        <v>0</v>
      </c>
      <c r="R35" s="103">
        <f>'S31'!$H$100</f>
        <v>0</v>
      </c>
      <c r="S35" s="103">
        <f>'S31'!$H$101</f>
        <v>0</v>
      </c>
      <c r="T35" s="103">
        <f>'S31'!$H$102</f>
        <v>0</v>
      </c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447" t="str">
        <f t="shared" si="1"/>
        <v>S</v>
      </c>
      <c r="AF35" s="110" t="str">
        <f t="shared" si="2"/>
        <v>FB</v>
      </c>
      <c r="AG35" s="101">
        <f t="shared" si="4"/>
        <v>0</v>
      </c>
      <c r="AH35" s="101">
        <f t="shared" si="5"/>
        <v>0</v>
      </c>
      <c r="AI35" s="101">
        <f t="shared" si="6"/>
        <v>0</v>
      </c>
      <c r="AJ35" s="101">
        <f t="shared" si="7"/>
        <v>0</v>
      </c>
      <c r="AK35" s="101">
        <f t="shared" si="8"/>
        <v>0</v>
      </c>
      <c r="AL35" s="101">
        <f t="shared" si="9"/>
        <v>0</v>
      </c>
      <c r="AM35" s="101">
        <f t="shared" si="10"/>
        <v>0</v>
      </c>
      <c r="AN35" s="101">
        <f t="shared" si="11"/>
        <v>0</v>
      </c>
      <c r="AO35" s="101">
        <f t="shared" si="12"/>
        <v>0</v>
      </c>
      <c r="AP35" s="101">
        <f t="shared" si="13"/>
        <v>0</v>
      </c>
      <c r="AQ35" s="101">
        <f t="shared" si="14"/>
        <v>0</v>
      </c>
      <c r="AR35" s="101">
        <f t="shared" si="15"/>
        <v>0</v>
      </c>
      <c r="AS35" s="101">
        <f t="shared" si="17"/>
        <v>0</v>
      </c>
      <c r="AT35" s="101">
        <f t="shared" si="16"/>
        <v>0</v>
      </c>
      <c r="AW35" s="185"/>
      <c r="AX35" s="185"/>
      <c r="AY35" s="185"/>
      <c r="AZ35" s="185"/>
      <c r="BA35" s="185"/>
      <c r="BB35" s="185"/>
      <c r="BC35" s="185"/>
      <c r="BD35" s="185"/>
      <c r="BE35" s="185"/>
      <c r="BF35" s="185"/>
      <c r="BG35" s="185"/>
      <c r="BH35" s="185"/>
    </row>
    <row r="36" spans="1:60" s="69" customFormat="1" ht="16.649999999999999" customHeight="1" thickBot="1" x14ac:dyDescent="0.35">
      <c r="A36" s="116" t="s">
        <v>133</v>
      </c>
      <c r="B36" s="586">
        <f>Werte2!B35</f>
        <v>0</v>
      </c>
      <c r="C36" s="99">
        <f>'S32'!$E$103</f>
        <v>0</v>
      </c>
      <c r="D36" s="100" t="str">
        <f t="shared" si="0"/>
        <v>FB</v>
      </c>
      <c r="E36" s="105">
        <f>Da!G53</f>
        <v>0</v>
      </c>
      <c r="F36" s="99">
        <f>'S32'!$H$103</f>
        <v>0</v>
      </c>
      <c r="G36" s="103">
        <f>'S32'!$H$90</f>
        <v>0</v>
      </c>
      <c r="H36" s="103">
        <f>'S32'!$H$91</f>
        <v>0</v>
      </c>
      <c r="I36" s="103">
        <f>'S32'!$H$92</f>
        <v>0</v>
      </c>
      <c r="J36" s="103">
        <f>'S32'!$H$93</f>
        <v>0</v>
      </c>
      <c r="K36" s="103">
        <f>'S32'!$H$94</f>
        <v>0</v>
      </c>
      <c r="L36" s="103">
        <f>'S32'!$H$95</f>
        <v>0</v>
      </c>
      <c r="M36" s="103">
        <f>'S32'!$H$96</f>
        <v>0</v>
      </c>
      <c r="N36" s="457">
        <f>'S32'!$H$105</f>
        <v>0</v>
      </c>
      <c r="O36" s="103">
        <f>'S32'!$H$97</f>
        <v>0</v>
      </c>
      <c r="P36" s="103">
        <f>'S32'!$H$98</f>
        <v>0</v>
      </c>
      <c r="Q36" s="103">
        <f>'S32'!$H$99</f>
        <v>0</v>
      </c>
      <c r="R36" s="103">
        <f>'S32'!$H$100</f>
        <v>0</v>
      </c>
      <c r="S36" s="103">
        <f>'S32'!$H$101</f>
        <v>0</v>
      </c>
      <c r="T36" s="103">
        <f>'S32'!$H$102</f>
        <v>0</v>
      </c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447" t="str">
        <f t="shared" si="1"/>
        <v>S</v>
      </c>
      <c r="AF36" s="110" t="str">
        <f t="shared" si="2"/>
        <v>FB</v>
      </c>
      <c r="AG36" s="101">
        <f t="shared" si="4"/>
        <v>0</v>
      </c>
      <c r="AH36" s="101">
        <f t="shared" si="5"/>
        <v>0</v>
      </c>
      <c r="AI36" s="101">
        <f t="shared" si="6"/>
        <v>0</v>
      </c>
      <c r="AJ36" s="101">
        <f t="shared" si="7"/>
        <v>0</v>
      </c>
      <c r="AK36" s="101">
        <f t="shared" si="8"/>
        <v>0</v>
      </c>
      <c r="AL36" s="101">
        <f t="shared" si="9"/>
        <v>0</v>
      </c>
      <c r="AM36" s="101">
        <f t="shared" si="10"/>
        <v>0</v>
      </c>
      <c r="AN36" s="101">
        <f t="shared" si="11"/>
        <v>0</v>
      </c>
      <c r="AO36" s="101">
        <f t="shared" si="12"/>
        <v>0</v>
      </c>
      <c r="AP36" s="101">
        <f t="shared" si="13"/>
        <v>0</v>
      </c>
      <c r="AQ36" s="101">
        <f t="shared" si="14"/>
        <v>0</v>
      </c>
      <c r="AR36" s="101">
        <f t="shared" si="15"/>
        <v>0</v>
      </c>
      <c r="AS36" s="101">
        <f t="shared" si="17"/>
        <v>0</v>
      </c>
      <c r="AT36" s="101">
        <f t="shared" si="16"/>
        <v>0</v>
      </c>
      <c r="AW36" s="185"/>
      <c r="AX36" s="185"/>
      <c r="AY36" s="185"/>
      <c r="AZ36" s="185"/>
      <c r="BA36" s="185"/>
      <c r="BB36" s="185"/>
      <c r="BC36" s="185"/>
      <c r="BD36" s="185"/>
      <c r="BE36" s="185"/>
      <c r="BF36" s="185"/>
      <c r="BG36" s="185"/>
      <c r="BH36" s="185"/>
    </row>
    <row r="37" spans="1:60" s="69" customFormat="1" ht="16.649999999999999" customHeight="1" thickBot="1" x14ac:dyDescent="0.35">
      <c r="B37" s="97" t="s">
        <v>30</v>
      </c>
      <c r="C37" s="179" t="e">
        <f>SUM(C5:C36)/Werte1!$B$40</f>
        <v>#DIV/0!</v>
      </c>
      <c r="D37" s="102"/>
      <c r="E37" s="102"/>
      <c r="F37" s="179" t="e">
        <f>SUM(F5:F36)/Werte2!B40</f>
        <v>#DIV/0!</v>
      </c>
      <c r="G37" s="102" t="e">
        <f>SUM(G5:G36)/Werte2!$B$40</f>
        <v>#DIV/0!</v>
      </c>
      <c r="H37" s="102" t="e">
        <f>SUM(H5:H36)/Werte2!$B$40</f>
        <v>#DIV/0!</v>
      </c>
      <c r="I37" s="102" t="e">
        <f>SUM(I5:I36)/Werte2!$B$40</f>
        <v>#DIV/0!</v>
      </c>
      <c r="J37" s="102" t="e">
        <f>SUM(J5:J36)/Werte2!$B$40</f>
        <v>#DIV/0!</v>
      </c>
      <c r="K37" s="102" t="e">
        <f>SUM(K5:K36)/Werte2!$B$40</f>
        <v>#DIV/0!</v>
      </c>
      <c r="L37" s="102" t="e">
        <f>SUM(L5:L36)/Werte2!$B$40</f>
        <v>#DIV/0!</v>
      </c>
      <c r="M37" s="102" t="e">
        <f>SUM(M5:M36)/Werte2!$B$40</f>
        <v>#DIV/0!</v>
      </c>
      <c r="N37" s="458" t="e">
        <f>SUM(N5:N36)/Werte2!$B$40</f>
        <v>#DIV/0!</v>
      </c>
      <c r="O37" s="102" t="e">
        <f>SUM(O5:O36)/Werte2!$B$40</f>
        <v>#DIV/0!</v>
      </c>
      <c r="P37" s="102" t="e">
        <f>SUM(P5:P36)/Werte2!$B$40</f>
        <v>#DIV/0!</v>
      </c>
      <c r="Q37" s="102" t="e">
        <f>SUM(Q5:Q36)/Werte2!$B$40</f>
        <v>#DIV/0!</v>
      </c>
      <c r="R37" s="102" t="e">
        <f>SUM(R5:R36)/Werte2!$B$40</f>
        <v>#DIV/0!</v>
      </c>
      <c r="S37" s="102" t="e">
        <f>SUM(S5:S36)/Werte2!$B$40</f>
        <v>#DIV/0!</v>
      </c>
      <c r="T37" s="102" t="e">
        <f>SUM(T5:T36)/Werte2!$B$40</f>
        <v>#DIV/0!</v>
      </c>
      <c r="U37" s="183"/>
      <c r="V37" s="183"/>
      <c r="W37" s="183"/>
      <c r="X37" s="183"/>
      <c r="Y37" s="183"/>
      <c r="Z37" s="183"/>
      <c r="AA37" s="183"/>
      <c r="AB37" s="183"/>
      <c r="AC37" s="183"/>
      <c r="AD37" s="183"/>
      <c r="AE37" s="447"/>
      <c r="AF37" s="94"/>
      <c r="AG37" s="101"/>
      <c r="AH37" s="101" t="str">
        <f t="shared" ref="AH37:AK37" si="18">IF($D37="FB",H37,"")</f>
        <v/>
      </c>
      <c r="AI37" s="101"/>
      <c r="AJ37" s="101"/>
      <c r="AK37" s="101" t="str">
        <f t="shared" si="18"/>
        <v/>
      </c>
      <c r="AL37" s="101"/>
      <c r="AM37" s="101"/>
      <c r="AN37" s="101" t="str">
        <f t="shared" ref="AN37" si="19">IF($D37="FB",N37,"")</f>
        <v/>
      </c>
      <c r="AO37" s="101"/>
      <c r="AP37" s="101"/>
      <c r="AQ37" s="101"/>
      <c r="AR37" s="101"/>
      <c r="AS37" s="101"/>
      <c r="AT37" s="101"/>
      <c r="AW37" s="186"/>
      <c r="AX37" s="186"/>
      <c r="AY37" s="186"/>
      <c r="AZ37" s="186"/>
      <c r="BA37" s="186"/>
      <c r="BB37" s="186"/>
      <c r="BC37" s="186"/>
      <c r="BD37" s="186"/>
      <c r="BE37" s="186"/>
      <c r="BF37" s="186"/>
      <c r="BG37" s="186"/>
      <c r="BH37" s="186"/>
    </row>
    <row r="38" spans="1:60" ht="16.649999999999999" customHeight="1" thickBot="1" x14ac:dyDescent="0.35">
      <c r="B38" s="23" t="s">
        <v>26</v>
      </c>
      <c r="C38" s="23"/>
      <c r="E38" s="1"/>
      <c r="F38" s="23">
        <f>Werte2!B40-COUNTIF(AF5:AF36,"")</f>
        <v>0</v>
      </c>
      <c r="G38" s="1" t="s">
        <v>138</v>
      </c>
      <c r="AE38" s="446"/>
      <c r="AG38" s="67" t="e">
        <f t="shared" ref="AG38:AT38" si="20">SUM(AG5:AG36)/$F$38</f>
        <v>#DIV/0!</v>
      </c>
      <c r="AH38" s="67" t="e">
        <f t="shared" si="20"/>
        <v>#DIV/0!</v>
      </c>
      <c r="AI38" s="67" t="e">
        <f t="shared" si="20"/>
        <v>#DIV/0!</v>
      </c>
      <c r="AJ38" s="67" t="e">
        <f t="shared" si="20"/>
        <v>#DIV/0!</v>
      </c>
      <c r="AK38" s="67" t="e">
        <f t="shared" si="20"/>
        <v>#DIV/0!</v>
      </c>
      <c r="AL38" s="67" t="e">
        <f t="shared" si="20"/>
        <v>#DIV/0!</v>
      </c>
      <c r="AM38" s="67" t="e">
        <f t="shared" si="20"/>
        <v>#DIV/0!</v>
      </c>
      <c r="AN38" s="67" t="e">
        <f t="shared" si="20"/>
        <v>#DIV/0!</v>
      </c>
      <c r="AO38" s="67" t="e">
        <f t="shared" si="20"/>
        <v>#DIV/0!</v>
      </c>
      <c r="AP38" s="67" t="e">
        <f t="shared" si="20"/>
        <v>#DIV/0!</v>
      </c>
      <c r="AQ38" s="67" t="e">
        <f t="shared" si="20"/>
        <v>#DIV/0!</v>
      </c>
      <c r="AR38" s="67" t="e">
        <f t="shared" si="20"/>
        <v>#DIV/0!</v>
      </c>
      <c r="AS38" s="67" t="e">
        <f t="shared" si="20"/>
        <v>#DIV/0!</v>
      </c>
      <c r="AT38" s="67" t="e">
        <f t="shared" si="20"/>
        <v>#DIV/0!</v>
      </c>
    </row>
    <row r="39" spans="1:60" ht="16.649999999999999" customHeight="1" thickBot="1" x14ac:dyDescent="0.3">
      <c r="B39" t="s">
        <v>27</v>
      </c>
      <c r="C39" s="26">
        <v>0.2</v>
      </c>
      <c r="E39" s="15" t="s">
        <v>31</v>
      </c>
      <c r="F39" s="315"/>
    </row>
    <row r="41" spans="1:60" x14ac:dyDescent="0.25">
      <c r="AW41">
        <f>817/12</f>
        <v>68.083333333333329</v>
      </c>
    </row>
    <row r="42" spans="1:60" x14ac:dyDescent="0.25">
      <c r="G42" s="2" t="str">
        <f>G3</f>
        <v>Grundrechnen 1</v>
      </c>
      <c r="H42" s="2" t="str">
        <f t="shared" ref="H42:T42" si="21">H3</f>
        <v>1 x 1</v>
      </c>
      <c r="I42" s="2" t="str">
        <f t="shared" si="21"/>
        <v>Zahlenschreibweise</v>
      </c>
      <c r="J42" s="2" t="str">
        <f t="shared" si="21"/>
        <v>Stellenwertsystem</v>
      </c>
      <c r="K42" s="2" t="str">
        <f t="shared" si="21"/>
        <v>Brüche</v>
      </c>
      <c r="L42" s="2" t="str">
        <f t="shared" si="21"/>
        <v>Grundrechnen 2</v>
      </c>
      <c r="M42" s="2" t="str">
        <f t="shared" si="21"/>
        <v>Überschlagen</v>
      </c>
      <c r="N42" s="2" t="str">
        <f t="shared" si="21"/>
        <v>Teil 1</v>
      </c>
      <c r="O42" s="2" t="str">
        <f t="shared" si="21"/>
        <v>Maße</v>
      </c>
      <c r="P42" s="2" t="str">
        <f t="shared" si="21"/>
        <v>Dreisatz</v>
      </c>
      <c r="Q42" s="2" t="str">
        <f t="shared" si="21"/>
        <v>Prozente</v>
      </c>
      <c r="R42" s="2" t="str">
        <f t="shared" si="21"/>
        <v>Geometrie 1 + 2</v>
      </c>
      <c r="S42" s="2" t="str">
        <f t="shared" si="21"/>
        <v>räuml. Vorstellung 1 + 2</v>
      </c>
      <c r="T42" s="2" t="str">
        <f t="shared" si="21"/>
        <v>Diagramme</v>
      </c>
    </row>
  </sheetData>
  <sheetProtection algorithmName="SHA-512" hashValue="cSP0LiKZWF4HEfTxDFOsR3PT4d7CZASNDZf6c9UkSEFn3KcvBTscp/jZEfkf7yWSxLiDLZqLFSoPyhuypLJVww==" saltValue="jFLifbgRwXnpk6osmaqwaA==" spinCount="100000" sheet="1" selectLockedCells="1"/>
  <mergeCells count="16">
    <mergeCell ref="N1:O1"/>
    <mergeCell ref="B2:B3"/>
    <mergeCell ref="G3:G4"/>
    <mergeCell ref="H3:H4"/>
    <mergeCell ref="I3:I4"/>
    <mergeCell ref="J3:J4"/>
    <mergeCell ref="K3:K4"/>
    <mergeCell ref="L3:L4"/>
    <mergeCell ref="M3:M4"/>
    <mergeCell ref="T3:T4"/>
    <mergeCell ref="N3:N4"/>
    <mergeCell ref="O3:O4"/>
    <mergeCell ref="P3:P4"/>
    <mergeCell ref="Q3:Q4"/>
    <mergeCell ref="R3:R4"/>
    <mergeCell ref="S3:S4"/>
  </mergeCells>
  <phoneticPr fontId="2" type="noConversion"/>
  <conditionalFormatting sqref="D5:D36">
    <cfRule type="expression" dxfId="728" priority="49" stopIfTrue="1">
      <formula>AE5="S"</formula>
    </cfRule>
    <cfRule type="expression" dxfId="727" priority="50" stopIfTrue="1">
      <formula>AE5=""</formula>
    </cfRule>
  </conditionalFormatting>
  <conditionalFormatting sqref="U37:AD37">
    <cfRule type="cellIs" dxfId="726" priority="52" stopIfTrue="1" operator="lessThan">
      <formula>U$2-(U$2*$C$39)</formula>
    </cfRule>
    <cfRule type="cellIs" dxfId="725" priority="53" stopIfTrue="1" operator="lessThan">
      <formula>U$2</formula>
    </cfRule>
  </conditionalFormatting>
  <conditionalFormatting sqref="C5:C37">
    <cfRule type="expression" dxfId="724" priority="57" stopIfTrue="1">
      <formula>AE5="S"</formula>
    </cfRule>
    <cfRule type="cellIs" dxfId="723" priority="58" stopIfTrue="1" operator="lessThan">
      <formula>$C$3-($C$3*$C$39)</formula>
    </cfRule>
    <cfRule type="cellIs" dxfId="722" priority="59" stopIfTrue="1" operator="lessThan">
      <formula>$C$3</formula>
    </cfRule>
  </conditionalFormatting>
  <conditionalFormatting sqref="G37:T37">
    <cfRule type="cellIs" dxfId="721" priority="60" stopIfTrue="1" operator="lessThan">
      <formula>G$2-(G$2*$C$39)</formula>
    </cfRule>
    <cfRule type="cellIs" dxfId="720" priority="61" stopIfTrue="1" operator="lessThan">
      <formula>G$2</formula>
    </cfRule>
  </conditionalFormatting>
  <conditionalFormatting sqref="E5:E36">
    <cfRule type="expression" dxfId="719" priority="51" stopIfTrue="1">
      <formula>"""Förderbedarf"""</formula>
    </cfRule>
  </conditionalFormatting>
  <conditionalFormatting sqref="U5:V36">
    <cfRule type="expression" dxfId="718" priority="65" stopIfTrue="1">
      <formula>AF5="S"</formula>
    </cfRule>
    <cfRule type="cellIs" dxfId="717" priority="66" stopIfTrue="1" operator="lessThan">
      <formula>#REF!-(#REF!*$C$39)</formula>
    </cfRule>
    <cfRule type="cellIs" dxfId="716" priority="67" stopIfTrue="1" operator="greaterThanOrEqual">
      <formula>#REF!-(#REF!*$C$39)</formula>
    </cfRule>
  </conditionalFormatting>
  <conditionalFormatting sqref="Z5:Z36">
    <cfRule type="expression" dxfId="715" priority="68" stopIfTrue="1">
      <formula>AG5="S"</formula>
    </cfRule>
    <cfRule type="cellIs" dxfId="714" priority="69" stopIfTrue="1" operator="lessThan">
      <formula>#REF!-(#REF!*$C$39)</formula>
    </cfRule>
    <cfRule type="cellIs" dxfId="713" priority="70" stopIfTrue="1" operator="greaterThanOrEqual">
      <formula>#REF!-(#REF!*$C$39)</formula>
    </cfRule>
  </conditionalFormatting>
  <conditionalFormatting sqref="W5:X36">
    <cfRule type="expression" dxfId="712" priority="71" stopIfTrue="1">
      <formula>AI5="S"</formula>
    </cfRule>
    <cfRule type="cellIs" dxfId="711" priority="72" stopIfTrue="1" operator="lessThan">
      <formula>#REF!-(#REF!*$C$39)</formula>
    </cfRule>
    <cfRule type="cellIs" dxfId="710" priority="73" stopIfTrue="1" operator="greaterThanOrEqual">
      <formula>#REF!-(#REF!*$C$39)</formula>
    </cfRule>
  </conditionalFormatting>
  <conditionalFormatting sqref="AA5:AB36">
    <cfRule type="expression" dxfId="709" priority="74" stopIfTrue="1">
      <formula>AI5="S"</formula>
    </cfRule>
    <cfRule type="cellIs" dxfId="708" priority="75" stopIfTrue="1" operator="lessThan">
      <formula>#REF!-(#REF!*$C$39)</formula>
    </cfRule>
    <cfRule type="cellIs" dxfId="707" priority="76" stopIfTrue="1" operator="greaterThanOrEqual">
      <formula>#REF!-(#REF!*$C$39)</formula>
    </cfRule>
  </conditionalFormatting>
  <conditionalFormatting sqref="Y5:Y36">
    <cfRule type="expression" dxfId="706" priority="77" stopIfTrue="1">
      <formula>AL5="S"</formula>
    </cfRule>
    <cfRule type="cellIs" dxfId="705" priority="78" stopIfTrue="1" operator="lessThan">
      <formula>#REF!-(#REF!*$C$39)</formula>
    </cfRule>
    <cfRule type="cellIs" dxfId="704" priority="79" stopIfTrue="1" operator="greaterThanOrEqual">
      <formula>#REF!-(#REF!*$C$39)</formula>
    </cfRule>
  </conditionalFormatting>
  <conditionalFormatting sqref="AC5:AD36">
    <cfRule type="expression" dxfId="703" priority="80" stopIfTrue="1">
      <formula>AL5="S"</formula>
    </cfRule>
    <cfRule type="cellIs" dxfId="702" priority="81" stopIfTrue="1" operator="lessThan">
      <formula>#REF!-(#REF!*$C$39)</formula>
    </cfRule>
    <cfRule type="cellIs" dxfId="701" priority="82" stopIfTrue="1" operator="greaterThanOrEqual">
      <formula>#REF!-(#REF!*$C$39)</formula>
    </cfRule>
  </conditionalFormatting>
  <conditionalFormatting sqref="N5:N36">
    <cfRule type="expression" dxfId="700" priority="31" stopIfTrue="1">
      <formula>AE5="S"</formula>
    </cfRule>
    <cfRule type="cellIs" dxfId="699" priority="32" stopIfTrue="1" operator="lessThan">
      <formula>$E$3-($E$3*$C$39)</formula>
    </cfRule>
    <cfRule type="cellIs" dxfId="698" priority="33" stopIfTrue="1" operator="greaterThanOrEqual">
      <formula>$E$3-($E$3*$C$39)</formula>
    </cfRule>
  </conditionalFormatting>
  <conditionalFormatting sqref="B5:B36">
    <cfRule type="expression" dxfId="697" priority="729" stopIfTrue="1">
      <formula>AE5="S"</formula>
    </cfRule>
    <cfRule type="expression" dxfId="696" priority="730" stopIfTrue="1">
      <formula>D5="FB"</formula>
    </cfRule>
    <cfRule type="expression" dxfId="695" priority="731" stopIfTrue="1">
      <formula>D5=""</formula>
    </cfRule>
  </conditionalFormatting>
  <conditionalFormatting sqref="G5:G36">
    <cfRule type="expression" dxfId="694" priority="732" stopIfTrue="1">
      <formula>AE5="S"</formula>
    </cfRule>
    <cfRule type="cellIs" dxfId="693" priority="733" stopIfTrue="1" operator="lessThan">
      <formula>$G$2-($G$2*$C$39)</formula>
    </cfRule>
    <cfRule type="cellIs" dxfId="692" priority="734" stopIfTrue="1" operator="greaterThanOrEqual">
      <formula>$G$2-($G$2*$C$39)</formula>
    </cfRule>
  </conditionalFormatting>
  <conditionalFormatting sqref="H5:H36">
    <cfRule type="expression" dxfId="691" priority="735" stopIfTrue="1">
      <formula>AE5="S"</formula>
    </cfRule>
    <cfRule type="cellIs" dxfId="690" priority="736" stopIfTrue="1" operator="lessThan">
      <formula>$H$2-($H$2*$C$39)</formula>
    </cfRule>
    <cfRule type="cellIs" dxfId="689" priority="737" stopIfTrue="1" operator="greaterThanOrEqual">
      <formula>$H$2-($H$2*$C$39)</formula>
    </cfRule>
  </conditionalFormatting>
  <conditionalFormatting sqref="I5:I36">
    <cfRule type="expression" dxfId="688" priority="738" stopIfTrue="1">
      <formula>AE5="S"</formula>
    </cfRule>
    <cfRule type="cellIs" dxfId="687" priority="739" stopIfTrue="1" operator="lessThan">
      <formula>$I$2-($I$2*$C$39)</formula>
    </cfRule>
    <cfRule type="cellIs" dxfId="686" priority="740" stopIfTrue="1" operator="greaterThanOrEqual">
      <formula>$I$2-($I$2*$C$39)</formula>
    </cfRule>
  </conditionalFormatting>
  <conditionalFormatting sqref="J5:J36">
    <cfRule type="expression" dxfId="685" priority="741" stopIfTrue="1">
      <formula>AE5="S"</formula>
    </cfRule>
    <cfRule type="cellIs" dxfId="684" priority="742" stopIfTrue="1" operator="lessThan">
      <formula>$J$2-($J$2*$C$39)</formula>
    </cfRule>
    <cfRule type="cellIs" dxfId="683" priority="743" stopIfTrue="1" operator="greaterThanOrEqual">
      <formula>$J$2-($J$2*$C$39)</formula>
    </cfRule>
  </conditionalFormatting>
  <conditionalFormatting sqref="K5:K36">
    <cfRule type="expression" dxfId="682" priority="744" stopIfTrue="1">
      <formula>AE5="S"</formula>
    </cfRule>
    <cfRule type="cellIs" dxfId="681" priority="745" stopIfTrue="1" operator="lessThan">
      <formula>$K$2-($K$2*$C$39)</formula>
    </cfRule>
    <cfRule type="cellIs" dxfId="680" priority="746" stopIfTrue="1" operator="greaterThanOrEqual">
      <formula>$K$2-($K$2*$C$39)</formula>
    </cfRule>
  </conditionalFormatting>
  <conditionalFormatting sqref="L5:L36">
    <cfRule type="expression" dxfId="679" priority="747" stopIfTrue="1">
      <formula>AE5="S"</formula>
    </cfRule>
    <cfRule type="cellIs" dxfId="678" priority="748" stopIfTrue="1" operator="lessThan">
      <formula>$L$2-($L$2*$C$39)</formula>
    </cfRule>
    <cfRule type="cellIs" dxfId="677" priority="749" stopIfTrue="1" operator="greaterThanOrEqual">
      <formula>$L$2-($L$2*$C$39)</formula>
    </cfRule>
  </conditionalFormatting>
  <conditionalFormatting sqref="M5:M36">
    <cfRule type="expression" dxfId="676" priority="750" stopIfTrue="1">
      <formula>AE5="S"</formula>
    </cfRule>
    <cfRule type="cellIs" dxfId="675" priority="751" stopIfTrue="1" operator="lessThan">
      <formula>$M$2-($M$2*$C$39)</formula>
    </cfRule>
    <cfRule type="cellIs" dxfId="674" priority="752" stopIfTrue="1" operator="greaterThanOrEqual">
      <formula>$M$2-($M$2*$C$39)</formula>
    </cfRule>
  </conditionalFormatting>
  <conditionalFormatting sqref="O5:O36">
    <cfRule type="expression" dxfId="673" priority="753" stopIfTrue="1">
      <formula>AE5="S"</formula>
    </cfRule>
    <cfRule type="cellIs" dxfId="672" priority="754" stopIfTrue="1" operator="lessThan">
      <formula>$O$2-($O$2*$C$39)</formula>
    </cfRule>
    <cfRule type="cellIs" dxfId="671" priority="755" stopIfTrue="1" operator="greaterThanOrEqual">
      <formula>$O$2-($O$2*$C$39)</formula>
    </cfRule>
  </conditionalFormatting>
  <conditionalFormatting sqref="P5:P36">
    <cfRule type="expression" dxfId="670" priority="756" stopIfTrue="1">
      <formula>AE5="S"</formula>
    </cfRule>
    <cfRule type="cellIs" dxfId="669" priority="757" stopIfTrue="1" operator="lessThan">
      <formula>$P$2-($P$2*$C$39)</formula>
    </cfRule>
    <cfRule type="cellIs" dxfId="668" priority="758" stopIfTrue="1" operator="greaterThanOrEqual">
      <formula>$P$2-($P$2*$C$39)</formula>
    </cfRule>
  </conditionalFormatting>
  <conditionalFormatting sqref="Q5:Q36">
    <cfRule type="expression" dxfId="667" priority="759" stopIfTrue="1">
      <formula>AE5="S"</formula>
    </cfRule>
    <cfRule type="cellIs" dxfId="666" priority="760" stopIfTrue="1" operator="lessThan">
      <formula>$Q$2-($Q$2*$C$39)</formula>
    </cfRule>
    <cfRule type="cellIs" dxfId="665" priority="761" stopIfTrue="1" operator="greaterThanOrEqual">
      <formula>$Q$2-($Q$2*$C$39)</formula>
    </cfRule>
  </conditionalFormatting>
  <conditionalFormatting sqref="R5:R36">
    <cfRule type="expression" dxfId="664" priority="762" stopIfTrue="1">
      <formula>AE5="S"</formula>
    </cfRule>
    <cfRule type="cellIs" dxfId="663" priority="763" stopIfTrue="1" operator="lessThan">
      <formula>$R$2-($R$2*$C$39)</formula>
    </cfRule>
    <cfRule type="cellIs" dxfId="662" priority="764" stopIfTrue="1" operator="greaterThanOrEqual">
      <formula>$R$2-($R$2*$C$39)</formula>
    </cfRule>
  </conditionalFormatting>
  <conditionalFormatting sqref="S5:S36">
    <cfRule type="expression" dxfId="661" priority="765" stopIfTrue="1">
      <formula>AE5="S"</formula>
    </cfRule>
    <cfRule type="cellIs" dxfId="660" priority="766" stopIfTrue="1" operator="lessThan">
      <formula>$S$2-($S$2*$C$39)</formula>
    </cfRule>
    <cfRule type="cellIs" dxfId="659" priority="767" stopIfTrue="1" operator="greaterThanOrEqual">
      <formula>$S$2-($S$2*$C$39)</formula>
    </cfRule>
  </conditionalFormatting>
  <conditionalFormatting sqref="T5:T36">
    <cfRule type="expression" dxfId="658" priority="768" stopIfTrue="1">
      <formula>AE5="S"</formula>
    </cfRule>
    <cfRule type="cellIs" dxfId="657" priority="769" stopIfTrue="1" operator="lessThan">
      <formula>$T$2-($T$2*$C$39)</formula>
    </cfRule>
    <cfRule type="cellIs" dxfId="656" priority="770" stopIfTrue="1" operator="greaterThanOrEqual">
      <formula>$T$2-($T$2*$C$39)</formula>
    </cfRule>
  </conditionalFormatting>
  <conditionalFormatting sqref="F5:F36">
    <cfRule type="expression" dxfId="655" priority="4" stopIfTrue="1">
      <formula>AE5="S"</formula>
    </cfRule>
    <cfRule type="cellIs" dxfId="654" priority="5" stopIfTrue="1" operator="lessThan">
      <formula>$C$3-($C$3*$C$39)</formula>
    </cfRule>
    <cfRule type="cellIs" dxfId="653" priority="6" stopIfTrue="1" operator="lessThan">
      <formula>$C$3</formula>
    </cfRule>
  </conditionalFormatting>
  <conditionalFormatting sqref="F37">
    <cfRule type="expression" dxfId="652" priority="1" stopIfTrue="1">
      <formula>AH37="S"</formula>
    </cfRule>
    <cfRule type="cellIs" dxfId="651" priority="2" stopIfTrue="1" operator="lessThan">
      <formula>$C$3-($C$3*$C$39)</formula>
    </cfRule>
    <cfRule type="cellIs" dxfId="650" priority="3" stopIfTrue="1" operator="lessThan">
      <formula>$C$3</formula>
    </cfRule>
  </conditionalFormatting>
  <pageMargins left="0.78740157480314965" right="0.78740157480314965" top="1.1811023622047245" bottom="0.6692913385826772" header="0.70866141732283472" footer="0.47244094488188981"/>
  <pageSetup paperSize="9" scale="69" orientation="landscape" horizontalDpi="4294967293" r:id="rId1"/>
  <headerFooter alignWithMargins="0">
    <oddHeader>&amp;L&amp;"Gill Sans MT,Fett"&amp;14RTMB Version 3&amp;R&amp;G</oddHeader>
    <oddFooter>&amp;R&amp;D</oddFooter>
  </headerFooter>
  <colBreaks count="1" manualBreakCount="1">
    <brk id="20" max="1048575" man="1"/>
  </colBreaks>
  <legacy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7">
    <tabColor indexed="40"/>
  </sheetPr>
  <dimension ref="A1:BI100"/>
  <sheetViews>
    <sheetView view="pageBreakPreview" topLeftCell="B1" zoomScale="70" zoomScaleNormal="100" zoomScaleSheetLayoutView="70" workbookViewId="0">
      <selection activeCell="V40" sqref="V40"/>
    </sheetView>
  </sheetViews>
  <sheetFormatPr baseColWidth="10" defaultRowHeight="13.2" x14ac:dyDescent="0.25"/>
  <cols>
    <col min="1" max="1" width="5" customWidth="1"/>
    <col min="2" max="2" width="20.33203125" customWidth="1"/>
    <col min="3" max="3" width="12.44140625" style="3" customWidth="1"/>
    <col min="4" max="4" width="3.44140625" style="2" customWidth="1"/>
    <col min="5" max="5" width="7.109375" style="2" customWidth="1"/>
    <col min="6" max="6" width="9" customWidth="1"/>
    <col min="7" max="7" width="6.5546875" customWidth="1"/>
    <col min="8" max="8" width="9.5546875" customWidth="1"/>
    <col min="9" max="9" width="7.44140625" customWidth="1"/>
    <col min="10" max="10" width="9.88671875" customWidth="1"/>
    <col min="11" max="11" width="7.33203125" customWidth="1"/>
    <col min="12" max="12" width="7" customWidth="1"/>
    <col min="13" max="13" width="7.5546875" customWidth="1"/>
    <col min="14" max="14" width="6.6640625" customWidth="1"/>
    <col min="15" max="15" width="6.33203125" customWidth="1"/>
    <col min="16" max="16" width="6.88671875" customWidth="1"/>
    <col min="17" max="17" width="9.44140625" customWidth="1"/>
    <col min="18" max="18" width="7.6640625" customWidth="1"/>
    <col min="19" max="19" width="10.109375" customWidth="1"/>
    <col min="20" max="20" width="8.44140625" customWidth="1"/>
    <col min="21" max="21" width="9" customWidth="1"/>
    <col min="22" max="22" width="11.33203125" customWidth="1"/>
    <col min="23" max="28" width="6" customWidth="1"/>
    <col min="29" max="29" width="8.33203125" customWidth="1"/>
    <col min="30" max="30" width="7.5546875" customWidth="1"/>
    <col min="31" max="31" width="6" customWidth="1"/>
    <col min="32" max="32" width="7.44140625" customWidth="1"/>
    <col min="33" max="33" width="6.44140625" customWidth="1"/>
    <col min="34" max="36" width="6.6640625" customWidth="1"/>
    <col min="37" max="37" width="9" customWidth="1"/>
    <col min="38" max="38" width="8.5546875" customWidth="1"/>
    <col min="39" max="39" width="10.88671875" customWidth="1"/>
    <col min="40" max="43" width="9" customWidth="1"/>
    <col min="44" max="44" width="8.88671875" customWidth="1"/>
    <col min="45" max="45" width="7.44140625" style="49" customWidth="1"/>
    <col min="46" max="46" width="11.44140625" customWidth="1"/>
  </cols>
  <sheetData>
    <row r="1" spans="1:46" ht="18" thickBot="1" x14ac:dyDescent="0.35">
      <c r="B1" s="24" t="s">
        <v>145</v>
      </c>
      <c r="E1" s="48"/>
      <c r="F1" s="48" t="s">
        <v>501</v>
      </c>
      <c r="G1" s="2"/>
      <c r="J1" s="48"/>
      <c r="K1" s="117" t="s">
        <v>2</v>
      </c>
      <c r="L1" s="636">
        <f>Da!E20</f>
        <v>0</v>
      </c>
      <c r="M1" s="636"/>
      <c r="N1" s="636"/>
      <c r="P1" s="118" t="s">
        <v>3</v>
      </c>
      <c r="Q1" s="25">
        <f>Da!G5</f>
        <v>0</v>
      </c>
      <c r="S1" s="49"/>
      <c r="T1" s="35"/>
      <c r="V1" s="48"/>
      <c r="W1" s="48" t="s">
        <v>55</v>
      </c>
      <c r="X1" s="16"/>
      <c r="Y1" s="16"/>
      <c r="Z1" s="16"/>
      <c r="AA1" s="16"/>
      <c r="AD1" s="48"/>
      <c r="AG1" s="117" t="s">
        <v>2</v>
      </c>
      <c r="AH1" s="636">
        <f>Da!C20</f>
        <v>0</v>
      </c>
      <c r="AI1" s="636"/>
      <c r="AJ1" s="636"/>
      <c r="AL1" s="118" t="s">
        <v>3</v>
      </c>
      <c r="AM1" s="25">
        <f>Da!G5</f>
        <v>0</v>
      </c>
    </row>
    <row r="2" spans="1:46" s="31" customFormat="1" ht="26.25" customHeight="1" thickBot="1" x14ac:dyDescent="0.3">
      <c r="A2" s="35"/>
      <c r="B2" s="119" t="str">
        <f>Test1!B2</f>
        <v>Hauptschul Abschluss</v>
      </c>
      <c r="C2" s="47" t="s">
        <v>25</v>
      </c>
      <c r="D2" s="55"/>
      <c r="E2" s="147">
        <f>(IF($B$2=Da!$N$18,Profile!$E$3)+IF($B$2=Da!$N$19,Profile!$G$3)+IF($B$2=Da!$K$20,Profile!$I$3)+IF($B$2=Da!$N$21,Profile!$K$3)+IF($B$2=Da!$N$22,Profile!$M$3)+IF($B$2=Da!$N$23,Profile!$O$3)+IF($B$2=Da!$N$24,Profile!$Q$3)+IF($B$2=Da!$N$25,Profile!$S$3)+IF($B$2=Da!$N$26,Profile!$U$3)+IF($B$2=Da!$N$27,Profile!$W$3))</f>
        <v>0.875</v>
      </c>
      <c r="F2" s="147">
        <f>(IF($B$2=Da!$N$18,Profile!$E$4)+IF($B$2=Da!$N$19,Profile!$G$4)+IF($B$2=Da!$K$20,Profile!$I$4)+IF($B$2=Da!$N$21,Profile!$K$4)+IF($B$2=Da!$N$22,Profile!$M$4)+IF($B$2=Da!$N$23,Profile!$O$4)+IF($B$2=Da!$N$24,Profile!$Q$4)+IF($B$2=Da!$N$25,Profile!$S$4)+IF($B$2=Da!$N$26,Profile!$U$4)+IF($B$2=Da!$N$27,Profile!$W$4))</f>
        <v>1</v>
      </c>
      <c r="G2" s="147">
        <f>(IF($B$2=Da!$N$18,Profile!$E$5)+IF($B$2=Da!$N$19,Profile!$G$5)+IF($B$2=Da!$K$20,Profile!$I$5)+IF($B$2=Da!$N$21,Profile!$K$5)+IF($B$2=Da!$N$22,Profile!$M$5)+IF($B$2=Da!$N$23,Profile!$O$5)+IF($B$2=Da!$N$24,Profile!$Q$5)+IF($B$2=Da!$N$25,Profile!$S$5)+IF($B$2=Da!$N$26,Profile!$U$5)+IF($B$2=Da!$N$27,Profile!$W$5))</f>
        <v>0.75</v>
      </c>
      <c r="H2" s="147">
        <f>(IF($B$2=Da!$N$18,Profile!$E$6)+IF($B$2=Da!$N$19,Profile!$G$6)+IF($B$2=Da!$K$20,Profile!$I$6)+IF($B$2=Da!$N$21,Profile!$K$6)+IF($B$2=Da!$N$22,Profile!$M$6)+IF($B$2=Da!$N$23,Profile!$O$6)+IF($B$2=Da!$N$24,Profile!$Q$6)+IF($B$2=Da!$N$25,Profile!$S$6)+IF($B$2=Da!$N$26,Profile!$U$6)+IF($B$2=Da!$N$27,Profile!$W$6))</f>
        <v>0.5</v>
      </c>
      <c r="I2" s="147">
        <f>(IF($B$2=Da!$N$18,Profile!$E$7)+IF($B$2=Da!$N$19,Profile!$G$7)+IF($B$2=Da!$K$20,Profile!$I$7)+IF($B$2=Da!$N$21,Profile!$K$7)+IF($B$2=Da!$N$22,Profile!$M$7)+IF($B$2=Da!$N$23,Profile!$O$7)+IF($B$2=Da!$N$24,Profile!$Q$7)+IF($B$2=Da!$N$25,Profile!$S$7)+IF($B$2=Da!$N$26,Profile!$U$7)+IF($B$2=Da!$N$27,Profile!$W$7))</f>
        <v>0.5</v>
      </c>
      <c r="J2" s="147">
        <f>(IF($B$2=Da!$N$18,Profile!$E$8)+IF($B$2=Da!$N$19,Profile!$G$8)+IF($B$2=Da!$K$20,Profile!$I$8)+IF($B$2=Da!$N$21,Profile!$K$8)+IF($B$2=Da!$N$22,Profile!$M$8)+IF($B$2=Da!$N$23,Profile!$O$8)+IF($B$2=Da!$N$24,Profile!$Q$8)+IF($B$2=Da!$N$25,Profile!$S$8)+IF($B$2=Da!$N$26,Profile!$U$8)+IF($B$2=Da!$N$27,Profile!$W$8))</f>
        <v>0.7</v>
      </c>
      <c r="K2" s="543">
        <f>(IF($B$2=Da!$N$18,Profile!$E$11)+IF($B$2=Da!$N$19,Profile!$G$11)+IF($B$2=Da!$K$20,Profile!$I$11)+IF($B$2=Da!$N$21,Profile!$K$11)+IF($B$2=Da!$N$22,Profile!$M$11)+IF($B$2=Da!$N$23,Profile!$O$11)+IF($B$2=Da!$N$24,Profile!$Q$11)+IF($B$2=Da!$N$25,Profile!$S$11)+IF($B$2=Da!$N$26,Profile!$U$11)+IF($B$2=Da!$N$27,Profile!$W$11))</f>
        <v>0.83333333333333337</v>
      </c>
      <c r="L2" s="147">
        <f>(IF($B$2=Da!$N$18,Profile!$E$12)+IF($B$2=Da!$N$19,Profile!$G$12)+IF($B$2=Da!$K$20,Profile!$I$12)+IF($B$2=Da!$N$21,Profile!$K$12)+IF($B$2=Da!$N$22,Profile!$M$12)+IF($B$2=Da!$N$23,Profile!$O$12)+IF($B$2=Da!$N$24,Profile!$Q$12)+IF($B$2=Da!$N$25,Profile!$S$12)+IF($B$2=Da!$N$26,Profile!$U$12)+IF($B$2=Da!$N$27,Profile!$W$12))</f>
        <v>0.83333333333333337</v>
      </c>
      <c r="M2" s="544">
        <f>(IF($B$2=Da!$N$18,Profile!$E$13)+IF($B$2=Da!$N$19,Profile!$G$13)+IF($B$2=Da!$K$20,Profile!$I$13)+IF($B$2=Da!$N$21,Profile!$K$13)+IF($B$2=Da!$N$22,Profile!$M$13)+IF($B$2=Da!$N$23,Profile!$O$13)+IF($B$2=Da!$N$24,Profile!$Q$13)+IF($B$2=Da!$N$25,Profile!$S$13)+IF($B$2=Da!$N$26,Profile!$U$13)+IF($B$2=Da!$N$27,Profile!$W$13))</f>
        <v>0.83333333333333337</v>
      </c>
      <c r="N2" s="147">
        <f>(IF($B$2=Da!$N$18,Profile!$E$15)+IF($B$2=Da!$N$19,Profile!$G$15)+IF($B$2=Da!$K$20,Profile!$I$15)+IF($B$2=Da!$N$21,Profile!$K$15)+IF($B$2=Da!$N$22,Profile!$M$15)+IF($B$2=Da!$N$23,Profile!$O$15)+IF($B$2=Da!$N$24,Profile!$Q$15)+IF($B$2=Da!$N$25,Profile!$S$15)+IF($B$2=Da!$N$26,Profile!$U$15)+IF($B$2=Da!$N$27,Profile!$W$15))</f>
        <v>0.83333333333333337</v>
      </c>
      <c r="O2" s="147">
        <f>(IF($B$2=Da!$N$18,Profile!$E$16)+IF($B$2=Da!$N$19,Profile!$G$16)+IF($B$2=Da!$K$20,Profile!$I$16)+IF($B$2=Da!$N$21,Profile!$K$16)+IF($B$2=Da!$N$22,Profile!$M$16)+IF($B$2=Da!$N$23,Profile!$O$16)+IF($B$2=Da!$N$24,Profile!$Q$16)+IF($B$2=Da!$N$25,Profile!$S$16)+IF($B$2=Da!$N$26,Profile!$U$16)+IF($B$2=Da!$N$27,Profile!$W$16))</f>
        <v>1</v>
      </c>
      <c r="P2" s="147">
        <f>(IF($B$2=Da!$N$18,Profile!$E$17)+IF($B$2=Da!$N$19,Profile!$G$17)+IF($B$2=Da!$K$20,Profile!$I$17)+IF($B$2=Da!$N$21,Profile!$K$17)+IF($B$2=Da!$N$22,Profile!$M$17)+IF($B$2=Da!$N$23,Profile!$O$17)+IF($B$2=Da!$N$24,Profile!$Q$17)+IF($B$2=Da!$N$25,Profile!$S$17)+IF($B$2=Da!$N$26,Profile!$U$17)+IF($B$2=Da!$N$27,Profile!$W$17))</f>
        <v>1</v>
      </c>
      <c r="Q2" s="147">
        <f>(IF($B$2=Da!$N$18,Profile!$E$18)+IF($B$2=Da!$N$19,Profile!$G$18)+IF($B$2=Da!$K$20,Profile!$I$18)+IF($B$2=Da!$N$21,Profile!$K$18)+IF($B$2=Da!$N$22,Profile!$M$18)+IF($B$2=Da!$N$23,Profile!$O$18)+IF($B$2=Da!$N$24,Profile!$Q$18)+IF($B$2=Da!$N$25,Profile!$S$18)+IF($B$2=Da!$N$26,Profile!$U$18)+IF($B$2=Da!$N$27,Profile!$W$18))</f>
        <v>0.75</v>
      </c>
      <c r="R2" s="147">
        <f>(IF($B$2=Da!$N$18,Profile!$E$20)+IF($B$2=Da!$N$19,Profile!$G$20)+IF($B$2=Da!$K$20,Profile!$I$20)+IF($B$2=Da!$N$21,Profile!$K$20)+IF($B$2=Da!$N$22,Profile!$M$20)+IF($B$2=Da!$N$23,Profile!$O$20)+IF($B$2=Da!$N$24,Profile!$Q$20)+IF($B$2=Da!$N$25,Profile!$S$20)+IF($B$2=Da!$N$26,Profile!$U$20)+IF($B$2=Da!$N$27,Profile!$W$20))</f>
        <v>1</v>
      </c>
      <c r="S2" s="147">
        <f>(IF($B$2=Da!$N$18,Profile!$E$21)+IF($B$2=Da!$N$19,Profile!$G$21)+IF($B$2=Da!$K$20,Profile!$I$21)+IF($B$2=Da!$N$21,Profile!$K$21)+IF($B$2=Da!$N$22,Profile!$M$21)+IF($B$2=Da!$N$23,Profile!$O$21)+IF($B$2=Da!$N$24,Profile!$Q$21)+IF($B$2=Da!$N$25,Profile!$S$21)+IF($B$2=Da!$N$26,Profile!$U$21)+IF($B$2=Da!$N$27,Profile!$W$21))</f>
        <v>0.6</v>
      </c>
      <c r="T2" s="147">
        <f>(IF($B$2=Da!$N$18,Profile!$E$23)+IF($B$2=Da!$N$19,Profile!$G$23)+IF($B$2=Da!$K$20,Profile!$I$23)+IF($B$2=Da!$N$21,Profile!$K$23)+IF($B$2=Da!$N$22,Profile!$M$23)+IF($B$2=Da!$N$23,Profile!$O$23)+IF($B$2=Da!$N$24,Profile!$Q$23)+IF($B$2=Da!$N$25,Profile!$S$23)+IF($B$2=Da!$N$26,Profile!$U$23)+IF($B$2=Da!$N$27,Profile!$W$23))</f>
        <v>0.6</v>
      </c>
      <c r="U2" s="543">
        <f>(IF($B$2=Da!$N$18,Profile!$E$24)+IF($B$2=Da!$N$19,Profile!$G$24)+IF($B$2=Da!$K$20,Profile!$I$24)+IF($B$2=Da!$N$21,Profile!$K$24)+IF($B$2=Da!$N$22,Profile!$M$24)+IF($B$2=Da!$N$23,Profile!$O$24)+IF($B$2=Da!$N$24,Profile!$Q$24)+IF($B$2=Da!$N$25,Profile!$S$24)+IF($B$2=Da!$N$26,Profile!$U$24)+IF($B$2=Da!$N$27,Profile!$W$24))</f>
        <v>1</v>
      </c>
      <c r="V2" s="147">
        <f>(IF($B$2=Da!$N$18,Profile!$E$25)+IF($B$2=Da!$N$19,Profile!$G$25)+IF($B$2=Da!$K$20,Profile!$I$25)+IF($B$2=Da!$N$21,Profile!$K$25)+IF($B$2=Da!$N$22,Profile!$M$25)+IF($B$2=Da!$N$23,Profile!$O$25)+IF($B$2=Da!$N$24,Profile!$Q$25)+IF($B$2=Da!$N$25,Profile!$S$25)+IF($B$2=Da!$N$26,Profile!$U$25)+IF($B$2=Da!$N$27,Profile!$W$25))</f>
        <v>0.8</v>
      </c>
      <c r="W2" s="547">
        <f>(IF($B$2=Da!$N$18,Profile!$E$26)+IF($B$2=Da!$N$19,Profile!$G$26)+IF($B$2=Da!$K$20,Profile!$I$26)+IF($B$2=Da!$N$21,Profile!$K$26)+IF($B$2=Da!$N$22,Profile!$M$26)+IF($B$2=Da!$N$23,Profile!$O$26)+IF($B$2=Da!$N$24,Profile!$Q$26)+IF($B$2=Da!$N$25,Profile!$S$26)+IF($B$2=Da!$N$26,Profile!$U$26)+IF($B$2=Da!$N$27,Profile!$W$26))</f>
        <v>0.5714285714285714</v>
      </c>
      <c r="X2" s="147">
        <f>(IF($B$2=Da!$N$18,Profile!$E$27)+IF($B$2=Da!$N$19,Profile!$G$27)+IF($B$2=Da!$K$20,Profile!$I$27)+IF($B$2=Da!$N$21,Profile!$K$27)+IF($B$2=Da!$N$22,Profile!$M$27)+IF($B$2=Da!$N$23,Profile!$O$27)+IF($B$2=Da!$N$24,Profile!$Q$27)+IF($B$2=Da!$N$25,Profile!$S$27)+IF($B$2=Da!$N$26,Profile!$U$27)+IF($B$2=Da!$N$27,Profile!$W$27))</f>
        <v>0.5</v>
      </c>
      <c r="Y2" s="547">
        <f>(IF($B$2=Da!$N$18,Profile!$E$29)+IF($B$2=Da!$N$19,Profile!$G$29)+IF($B$2=Da!$K$20,Profile!$I$29)+IF($B$2=Da!$N$21,Profile!$K$29)+IF($B$2=Da!$N$22,Profile!$M$29)+IF($B$2=Da!$N$23,Profile!$O$29)+IF($B$2=Da!$N$24,Profile!$Q$29)+IF($B$2=Da!$N$25,Profile!$S$29)+IF($B$2=Da!$N$26,Profile!$U$29)+IF($B$2=Da!$N$27,Profile!$W$29))</f>
        <v>0.8571428571428571</v>
      </c>
      <c r="Z2" s="147">
        <f>(IF($B$2=Da!$N$18,Profile!$E$30)+IF($B$2=Da!$N$19,Profile!$G$30)+IF($B$2=Da!$K$20,Profile!$I$30)+IF($B$2=Da!$N$21,Profile!$K$30)+IF($B$2=Da!$N$22,Profile!$M$30)+IF($B$2=Da!$N$23,Profile!$O$30)+IF($B$2=Da!$N$24,Profile!$Q$30)+IF($B$2=Da!$N$25,Profile!$S$30)+IF($B$2=Da!$N$26,Profile!$U$30)+IF($B$2=Da!$N$27,Profile!$W$30))</f>
        <v>0.5714285714285714</v>
      </c>
      <c r="AA2" s="547">
        <f>(IF($B$2=Da!$N$18,Profile!$E$32)+IF($B$2=Da!$N$19,Profile!$G$32)+IF($B$2=Da!$K$20,Profile!$I$32)+IF($B$2=Da!$N$21,Profile!$K$32)+IF($B$2=Da!$N$22,Profile!$M$32)+IF($B$2=Da!$N$23,Profile!$O$32)+IF($B$2=Da!$N$24,Profile!$Q$32)+IF($B$2=Da!$N$25,Profile!$S$32)+IF($B$2=Da!$N$26,Profile!$U$32)+IF($B$2=Da!$N$27,Profile!$W$32))</f>
        <v>0.83333333333333337</v>
      </c>
      <c r="AB2" s="147">
        <f>(IF($B$2=Da!$N$18,Profile!$E$33)+IF($B$2=Da!$N$19,Profile!$G$33)+IF($B$2=Da!$K$20,Profile!$I$33)+IF($B$2=Da!$N$21,Profile!$K$33)+IF($B$2=Da!$N$22,Profile!$M$33)+IF($B$2=Da!$N$23,Profile!$O$33)+IF($B$2=Da!$N$24,Profile!$Q$33)+IF($B$2=Da!$N$25,Profile!$S$33)+IF($B$2=Da!$N$26,Profile!$U$33)+IF($B$2=Da!$N$27,Profile!$W$33))</f>
        <v>0.625</v>
      </c>
      <c r="AC2" s="544">
        <f>(IF($B$2=Da!$N$18,Profile!$E$34)+IF($B$2=Da!$N$19,Profile!$G$34)+IF($B$2=Da!$K$20,Profile!$I$34)+IF($B$2=Da!$N$21,Profile!$K$34)+IF($B$2=Da!$N$22,Profile!$M$34)+IF($B$2=Da!$N$23,Profile!$O$34)+IF($B$2=Da!$N$24,Profile!$Q$34)+IF($B$2=Da!$N$25,Profile!$S$34)+IF($B$2=Da!$N$26,Profile!$U$34)+IF($B$2=Da!$N$27,Profile!$W$34))</f>
        <v>0.5</v>
      </c>
      <c r="AD2" s="147">
        <f>(IF($B$2=Da!$N$18,Profile!$E$35)+IF($B$2=Da!$N$19,Profile!$G$35)+IF($B$2=Da!$K$20,Profile!$I$35)+IF($B$2=Da!$N$21,Profile!$K$35)+IF($B$2=Da!$N$22,Profile!$M$35)+IF($B$2=Da!$N$23,Profile!$O$35)+IF($B$2=Da!$N$24,Profile!$Q$35)+IF($B$2=Da!$N$25,Profile!$S$35)+IF($B$2=Da!$N$26,Profile!$U$35)+IF($B$2=Da!$N$27,Profile!$W$35))</f>
        <v>0.66666666666666663</v>
      </c>
      <c r="AE2" s="147">
        <f>(IF($B$2=Da!$N$18,Profile!$E$37)+IF($B$2=Da!$N$19,Profile!$G$37)+IF($B$2=Da!$K$20,Profile!$I$37)+IF($B$2=Da!$N$21,Profile!$K$37)+IF($B$2=Da!$N$22,Profile!$M$37)+IF($B$2=Da!$N$23,Profile!$O$37)+IF($B$2=Da!$N$24,Profile!$Q$37)+IF($B$2=Da!$N$25,Profile!$S$37)+IF($B$2=Da!$N$26,Profile!$U$37)+IF($B$2=Da!$N$27,Profile!$W$37))</f>
        <v>0.75</v>
      </c>
      <c r="AF2" s="147">
        <f>(IF($B$2=Da!$N$18,Profile!$E$38)+IF($B$2=Da!$N$19,Profile!$G$38)+IF($B$2=Da!$K$20,Profile!$I$38)+IF($B$2=Da!$N$21,Profile!$K$38)+IF($B$2=Da!$N$22,Profile!$M$38)+IF($B$2=Da!$N$23,Profile!$O$38)+IF($B$2=Da!$N$24,Profile!$Q$38)+IF($B$2=Da!$N$25,Profile!$S$38)+IF($B$2=Da!$N$26,Profile!$U$38)+IF($B$2=Da!$N$27,Profile!$W$38))</f>
        <v>0.5</v>
      </c>
      <c r="AG2" s="147">
        <f>(IF($B$2=Da!$N$18,Profile!$E$40)+IF($B$2=Da!$N$19,Profile!$G$40)+IF($B$2=Da!$K$20,Profile!$I$40)+IF($B$2=Da!$N$21,Profile!$K$40)+IF($B$2=Da!$N$22,Profile!$M$40)+IF($B$2=Da!$N$23,Profile!$O$40)+IF($B$2=Da!$N$24,Profile!$Q$40)+IF($B$2=Da!$N$25,Profile!$S$40)+IF($B$2=Da!$N$26,Profile!$U$40)+IF($B$2=Da!$N$27,Profile!$W$40))</f>
        <v>0.66666666666666663</v>
      </c>
      <c r="AH2" s="147">
        <f>(IF($B$2=Da!$N$18,Profile!$E$41)+IF($B$2=Da!$N$19,Profile!$G$41)+IF($B$2=Da!$K$20,Profile!$I$41)+IF($B$2=Da!$N$21,Profile!$K$41)+IF($B$2=Da!$N$22,Profile!$M$41)+IF($B$2=Da!$N$23,Profile!$O$41)+IF($B$2=Da!$N$24,Profile!$Q$41)+IF($B$2=Da!$N$25,Profile!$S$41)+IF($B$2=Da!$N$26,Profile!$U$41)+IF($B$2=Da!$N$27,Profile!$W$41))</f>
        <v>0.75</v>
      </c>
      <c r="AI2" s="147">
        <f>(IF($B$2=Da!$N$18,Profile!$E$42)+IF($B$2=Da!$N$19,Profile!$G$42)+IF($B$2=Da!$K$20,Profile!$I$42)+IF($B$2=Da!$N$21,Profile!$K$42)+IF($B$2=Da!$N$22,Profile!$M$42)+IF($B$2=Da!$N$23,Profile!$O$42)+IF($B$2=Da!$N$24,Profile!$Q$42)+IF($B$2=Da!$N$25,Profile!$S$42)+IF($B$2=Da!$N$26,Profile!$U$42)+IF($B$2=Da!$N$27,Profile!$W$42))</f>
        <v>0.5</v>
      </c>
      <c r="AJ2" s="147">
        <f>(IF($B$2=Da!$N$18,Profile!$E$44)+IF($B$2=Da!$N$19,Profile!$G$44)+IF($B$2=Da!$K$20,Profile!$I$44)+IF($B$2=Da!$N$21,Profile!$K$44)+IF($B$2=Da!$N$22,Profile!$M$44)+IF($B$2=Da!$N$23,Profile!$O$44)+IF($B$2=Da!$N$24,Profile!$Q$44)+IF($B$2=Da!$N$25,Profile!$S$44)+IF($B$2=Da!$N$26,Profile!$U$44)+IF($B$2=Da!$N$27,Profile!$W$44))</f>
        <v>0.83333333333333337</v>
      </c>
      <c r="AK2" s="147">
        <f>(IF($B$2=Da!$N$18,Profile!$E$45)+IF($B$2=Da!$N$19,Profile!$G$45)+IF($B$2=Da!$K$20,Profile!$I$45)+IF($B$2=Da!$N$21,Profile!$K$45)+IF($B$2=Da!$N$22,Profile!$M$45)+IF($B$2=Da!$N$23,Profile!$O$45)+IF($B$2=Da!$N$24,Profile!$Q$45)+IF($B$2=Da!$N$25,Profile!$S$45)+IF($B$2=Da!$N$26,Profile!$U$45)+IF($B$2=Da!$N$27,Profile!$W$45))</f>
        <v>1</v>
      </c>
      <c r="AL2" s="147">
        <f>(IF($B$2=Da!$N$18,Profile!$E$46)+IF($B$2=Da!$N$19,Profile!$G$46)+IF($B$2=Da!$K$20,Profile!$I$46)+IF($B$2=Da!$N$21,Profile!$K$46)+IF($B$2=Da!$N$22,Profile!$M$46)+IF($B$2=Da!$N$23,Profile!$O$46)+IF($B$2=Da!$N$24,Profile!$Q$46)+IF($B$2=Da!$N$25,Profile!$S$46)+IF($B$2=Da!$N$26,Profile!$U$46)+IF($B$2=Da!$N$27,Profile!$W$46))</f>
        <v>1</v>
      </c>
      <c r="AM2" s="147">
        <f>(IF($B$2=Da!$N$18,Profile!$E$47)+IF($B$2=Da!$N$19,Profile!$G$47)+IF($B$2=Da!$K$20,Profile!$I$47)+IF($B$2=Da!$N$21,Profile!$K$47)+IF($B$2=Da!$N$22,Profile!$M$47)+IF($B$2=Da!$N$23,Profile!$O$47)+IF($B$2=Da!$N$24,Profile!$Q$47)+IF($B$2=Da!$N$25,Profile!$S$47)+IF($B$2=Da!$N$26,Profile!$U$47)+IF($B$2=Da!$N$27,Profile!$W$47))</f>
        <v>0.5</v>
      </c>
      <c r="AN2" s="147">
        <f>(IF($B$2=Da!$N$18,Profile!$E$48)+IF($B$2=Da!$N$19,Profile!$G$48)+IF($B$2=Da!$K$20,Profile!$I$48)+IF($B$2=Da!$N$21,Profile!$K$48)+IF($B$2=Da!$N$22,Profile!$M$48)+IF($B$2=Da!$N$23,Profile!$O$48)+IF($B$2=Da!$N$24,Profile!$Q$48)+IF($B$2=Da!$N$25,Profile!$S$48)+IF($B$2=Da!$N$26,Profile!$U$48)+IF($B$2=Da!$N$27,Profile!$W$48))</f>
        <v>0.5</v>
      </c>
      <c r="AO2" s="147">
        <f>(IF($B$2=Da!$N$18,Profile!$E$50)+IF($B$2=Da!$N$19,Profile!$G$50)+IF($B$2=Da!$K$20,Profile!$I$50)+IF($B$2=Da!$N$21,Profile!$K$50)+IF($B$2=Da!$N$22,Profile!$M$50)+IF($B$2=Da!$N$23,Profile!$O$50)+IF($B$2=Da!$N$24,Profile!$Q$50)+IF($B$2=Da!$N$25,Profile!$S$50)+IF($B$2=Da!$N$26,Profile!$U$50)+IF($B$2=Da!$N$27,Profile!$W$50))</f>
        <v>0.75</v>
      </c>
      <c r="AP2" s="147">
        <f>(IF($B$2=Da!$N$18,Profile!$E$51)+IF($B$2=Da!$N$19,Profile!$G$51)+IF($B$2=Da!$K$20,Profile!$I$51)+IF($B$2=Da!$N$21,Profile!$K$51)+IF($B$2=Da!$N$22,Profile!$M$51)+IF($B$2=Da!$N$23,Profile!$O$51)+IF($B$2=Da!$N$24,Profile!$Q$51)+IF($B$2=Da!$N$25,Profile!$S$51)+IF($B$2=Da!$N$26,Profile!$U$51)+IF($B$2=Da!$N$27,Profile!$W$51))</f>
        <v>0.5</v>
      </c>
      <c r="AQ2" s="147">
        <f>(IF($B$2=Da!$N$18,Profile!$E$52)+IF($B$2=Da!$N$19,Profile!$G$52)+IF($B$2=Da!$K$20,Profile!$I$52)+IF($B$2=Da!$N$21,Profile!$K$52)+IF($B$2=Da!$N$22,Profile!$M$52)+IF($B$2=Da!$N$23,Profile!$O$52)+IF($B$2=Da!$N$24,Profile!$Q$52)+IF($B$2=Da!$N$25,Profile!$S$52)+IF($B$2=Da!$N$26,Profile!$U$52)+IF($B$2=Da!$N$27,Profile!$W$52))</f>
        <v>0.5</v>
      </c>
      <c r="AR2" s="147">
        <f>(IF($B$2=Da!$N$18,Profile!$E$54)+IF($B$2=Da!$N$19,Profile!$G$54)+IF($B$2=Da!$K$20,Profile!$I$54)+IF($B$2=Da!$N$21,Profile!$K$54)+IF($B$2=Da!$N$22,Profile!$M$54)+IF($B$2=Da!$N$23,Profile!$O$54)+IF($B$2=Da!$N$24,Profile!$Q$54)+IF($B$2=Da!$N$25,Profile!$S$54)+IF($B$2=Da!$N$26,Profile!$U$54)+IF($B$2=Da!$N$27,Profile!$W$54))</f>
        <v>0.75</v>
      </c>
      <c r="AS2" s="51"/>
    </row>
    <row r="3" spans="1:46" ht="51" customHeight="1" thickBot="1" x14ac:dyDescent="0.3">
      <c r="B3" s="120"/>
      <c r="C3" s="122">
        <f>Test1!C3</f>
        <v>0.71721311475409832</v>
      </c>
      <c r="D3" s="148"/>
      <c r="E3" s="152" t="str">
        <f>Profile!B3</f>
        <v xml:space="preserve">Addition /Subtraktion </v>
      </c>
      <c r="F3" s="150" t="str">
        <f>Profile!B4</f>
        <v>Multiplikation Division</v>
      </c>
      <c r="G3" s="152" t="str">
        <f>Profile!B5</f>
        <v>Rechengesetze</v>
      </c>
      <c r="H3" s="150" t="str">
        <f>Profile!B6</f>
        <v>Vertauschungsgesetz</v>
      </c>
      <c r="I3" s="152" t="str">
        <f>Profile!B7</f>
        <v>schriftl. Multiplikation/Division</v>
      </c>
      <c r="J3" s="542" t="str">
        <f>Profile!B9</f>
        <v>1 x 1</v>
      </c>
      <c r="K3" s="150" t="str">
        <f>Profile!B11</f>
        <v>natürliche Zahlen schreiben</v>
      </c>
      <c r="L3" s="152" t="str">
        <f>Profile!B12</f>
        <v>Dezimalzahlen schreiben</v>
      </c>
      <c r="M3" s="150" t="str">
        <f>Profile!B13</f>
        <v>1000. Trennzeichen</v>
      </c>
      <c r="N3" s="542" t="str">
        <f>Profile!B15</f>
        <v>ganze Zahlen einordnen</v>
      </c>
      <c r="O3" s="150" t="str">
        <f>Profile!B16</f>
        <v>negative Zahlen einordnen</v>
      </c>
      <c r="P3" s="542" t="str">
        <f>Profile!B17</f>
        <v>Dezimalzahlen einordnen</v>
      </c>
      <c r="Q3" s="150" t="str">
        <f>Profile!B18</f>
        <v>Addition von Dezimalzahlen</v>
      </c>
      <c r="R3" s="542" t="str">
        <f>Profile!B20</f>
        <v xml:space="preserve">Brüche Basis </v>
      </c>
      <c r="S3" s="150" t="str">
        <f>Profile!B21</f>
        <v>Brüche Regeln</v>
      </c>
      <c r="T3" s="542" t="str">
        <f>Profile!B23</f>
        <v>Potenzen</v>
      </c>
      <c r="U3" s="150" t="str">
        <f>Profile!B24</f>
        <v>Wurzeln</v>
      </c>
      <c r="V3" s="152" t="str">
        <f>Profile!B25</f>
        <v>10er Potenzen</v>
      </c>
      <c r="W3" s="150" t="str">
        <f>Profile!B26</f>
        <v>negative Zahlen Regeln</v>
      </c>
      <c r="X3" s="152" t="str">
        <f>Profile!B27</f>
        <v>Rechnen mit Variablen</v>
      </c>
      <c r="Y3" s="150" t="str">
        <f>Profile!B29</f>
        <v>Überschlagsrechnen</v>
      </c>
      <c r="Z3" s="152" t="str">
        <f>Profile!B30</f>
        <v>Runden</v>
      </c>
      <c r="AA3" s="150" t="str">
        <f>Profile!B32</f>
        <v>Zeitmaße</v>
      </c>
      <c r="AB3" s="152" t="str">
        <f>Profile!B33</f>
        <v>Längenmaße</v>
      </c>
      <c r="AC3" s="150" t="str">
        <f>Profile!B34</f>
        <v>Flächenmaße</v>
      </c>
      <c r="AD3" s="542" t="str">
        <f>Profile!B35</f>
        <v>Raum/Gewichtsmaße</v>
      </c>
      <c r="AE3" s="150" t="str">
        <f>Profile!B37</f>
        <v xml:space="preserve">Dreisatz proportional </v>
      </c>
      <c r="AF3" s="542" t="str">
        <f>Profile!B38</f>
        <v>Dreisatz antiproportional</v>
      </c>
      <c r="AG3" s="150" t="str">
        <f>Profile!B40</f>
        <v>Grundvorstellungen</v>
      </c>
      <c r="AH3" s="542" t="str">
        <f>Profile!B41</f>
        <v xml:space="preserve">Prozentwert </v>
      </c>
      <c r="AI3" s="150" t="str">
        <f>Profile!B42</f>
        <v>Prozentsatz/ Grundwert</v>
      </c>
      <c r="AJ3" s="542" t="str">
        <f>Profile!B44</f>
        <v>Fläche + Umfang Rechteck</v>
      </c>
      <c r="AK3" s="150" t="str">
        <f>Profile!B45</f>
        <v>Fläche Dreieck</v>
      </c>
      <c r="AL3" s="542" t="str">
        <f>Profile!B46</f>
        <v xml:space="preserve">Volumen Quader </v>
      </c>
      <c r="AM3" s="150" t="str">
        <f>Profile!B47</f>
        <v>Fläche + Umfang Kreis</v>
      </c>
      <c r="AN3" s="542" t="str">
        <f>Profile!B48</f>
        <v>Volumen Zylinder</v>
      </c>
      <c r="AO3" s="150" t="str">
        <f>Profile!B50</f>
        <v>Koordinatensystem</v>
      </c>
      <c r="AP3" s="542" t="str">
        <f>Profile!B51</f>
        <v>räuml. Vorstellung</v>
      </c>
      <c r="AQ3" s="542" t="str">
        <f>Profile!B52</f>
        <v>Ansichten erkennen</v>
      </c>
      <c r="AR3" s="542" t="str">
        <f>Profile!B54</f>
        <v>Diagramme interpretieren</v>
      </c>
      <c r="AS3" s="52"/>
    </row>
    <row r="4" spans="1:46" s="3" customFormat="1" ht="28.5" customHeight="1" thickBot="1" x14ac:dyDescent="0.3">
      <c r="B4" s="50" t="s">
        <v>47</v>
      </c>
      <c r="C4" s="121" t="s">
        <v>24</v>
      </c>
      <c r="D4" s="546"/>
      <c r="E4" s="149">
        <f>Werte1!EV$3</f>
        <v>4</v>
      </c>
      <c r="F4" s="151">
        <f>Werte1!EW$3</f>
        <v>2</v>
      </c>
      <c r="G4" s="149">
        <f>Werte1!EX$3</f>
        <v>2</v>
      </c>
      <c r="H4" s="151">
        <f>Werte1!EY$3</f>
        <v>2</v>
      </c>
      <c r="I4" s="149">
        <f>Werte1!EZ$3</f>
        <v>2</v>
      </c>
      <c r="J4" s="149">
        <f>Werte1!FA$3</f>
        <v>10</v>
      </c>
      <c r="K4" s="151">
        <f>Werte1!FB$3</f>
        <v>6</v>
      </c>
      <c r="L4" s="149">
        <f>Werte1!FC$3</f>
        <v>3</v>
      </c>
      <c r="M4" s="151">
        <f>Werte1!FD$3</f>
        <v>3</v>
      </c>
      <c r="N4" s="149">
        <f>Werte1!FE$3</f>
        <v>3</v>
      </c>
      <c r="O4" s="151">
        <f>Werte1!FF$3</f>
        <v>1</v>
      </c>
      <c r="P4" s="149">
        <f>Werte1!FG$3</f>
        <v>2</v>
      </c>
      <c r="Q4" s="151">
        <f>Werte1!FH$3</f>
        <v>4</v>
      </c>
      <c r="R4" s="149">
        <f>Werte1!FI$3</f>
        <v>2</v>
      </c>
      <c r="S4" s="151">
        <f>Werte1!FJ$3</f>
        <v>5</v>
      </c>
      <c r="T4" s="149">
        <f>Werte1!FK$3</f>
        <v>2.5</v>
      </c>
      <c r="U4" s="151">
        <f>Werte1!FL$3</f>
        <v>1.5</v>
      </c>
      <c r="V4" s="149">
        <f>Werte1!FM$3</f>
        <v>2.5</v>
      </c>
      <c r="W4" s="151">
        <f>Werte1!FN$3</f>
        <v>3.5</v>
      </c>
      <c r="X4" s="149">
        <f>Werte1!FO$3</f>
        <v>2</v>
      </c>
      <c r="Y4" s="151">
        <f>Werte1!FP$3</f>
        <v>3.5</v>
      </c>
      <c r="Z4" s="149">
        <f>Werte1!FQ$3</f>
        <v>3.5</v>
      </c>
      <c r="AA4" s="151">
        <f>Werte1!FR$3</f>
        <v>3</v>
      </c>
      <c r="AB4" s="149">
        <f>Werte1!FS$3</f>
        <v>4</v>
      </c>
      <c r="AC4" s="151">
        <f>Werte1!FT$3</f>
        <v>2</v>
      </c>
      <c r="AD4" s="149">
        <f>Werte1!FU$3</f>
        <v>3</v>
      </c>
      <c r="AE4" s="151">
        <f>Werte1!FV$3</f>
        <v>4</v>
      </c>
      <c r="AF4" s="149">
        <f>Werte1!FW$3</f>
        <v>3</v>
      </c>
      <c r="AG4" s="151">
        <f>Werte1!FX$3</f>
        <v>3</v>
      </c>
      <c r="AH4" s="149">
        <f>Werte1!FY$3</f>
        <v>2</v>
      </c>
      <c r="AI4" s="151">
        <f>Werte1!FZ$3</f>
        <v>2</v>
      </c>
      <c r="AJ4" s="149">
        <f>Werte1!GA$3</f>
        <v>3</v>
      </c>
      <c r="AK4" s="151">
        <f>Werte1!GB$3</f>
        <v>1</v>
      </c>
      <c r="AL4" s="149">
        <f>Werte1!GC$3</f>
        <v>1</v>
      </c>
      <c r="AM4" s="151">
        <f>Werte1!GD$3</f>
        <v>2</v>
      </c>
      <c r="AN4" s="149">
        <f>Werte1!GE$3</f>
        <v>1</v>
      </c>
      <c r="AO4" s="151">
        <f>Werte1!GF$3</f>
        <v>4</v>
      </c>
      <c r="AP4" s="149">
        <f>Werte1!GG$3</f>
        <v>2</v>
      </c>
      <c r="AQ4" s="149">
        <f>Werte1!GH$3</f>
        <v>4</v>
      </c>
      <c r="AR4" s="149">
        <f>Werte1!GI$3</f>
        <v>8</v>
      </c>
      <c r="AS4" s="52"/>
    </row>
    <row r="5" spans="1:46" ht="15" x14ac:dyDescent="0.25">
      <c r="A5" s="21" t="s">
        <v>102</v>
      </c>
      <c r="B5" s="45">
        <f>Werte2!B4</f>
        <v>0</v>
      </c>
      <c r="C5" s="99">
        <f>'S1'!$H$103</f>
        <v>0</v>
      </c>
      <c r="D5" s="545" t="str">
        <f t="shared" ref="D5:D36" si="0">IF(C5&lt;($C$3-($C$3*$C$40)),"FB","")</f>
        <v>FB</v>
      </c>
      <c r="E5" s="339">
        <f>Werte2!EV4/$E$4</f>
        <v>0</v>
      </c>
      <c r="F5" s="339">
        <f>Werte2!EW4/$F$4</f>
        <v>0</v>
      </c>
      <c r="G5" s="146">
        <f>Werte2!EX4/$G$4</f>
        <v>0</v>
      </c>
      <c r="H5" s="146">
        <f>Werte2!EY4/$H$4</f>
        <v>0</v>
      </c>
      <c r="I5" s="146">
        <f>Werte2!EZ4/$I$4</f>
        <v>0</v>
      </c>
      <c r="J5" s="146">
        <f>Werte2!FA4/$J$4</f>
        <v>0</v>
      </c>
      <c r="K5" s="146">
        <f>Werte2!FB4/$K$4</f>
        <v>0</v>
      </c>
      <c r="L5" s="146">
        <f>Werte2!FC4/$L$4</f>
        <v>0</v>
      </c>
      <c r="M5" s="146">
        <f>Werte2!FD4/$M$4</f>
        <v>0</v>
      </c>
      <c r="N5" s="146">
        <f>Werte2!FE4/$N$4</f>
        <v>0</v>
      </c>
      <c r="O5" s="146">
        <f>Werte2!FF4/$O$4</f>
        <v>0</v>
      </c>
      <c r="P5" s="146">
        <f>Werte2!FG4/$P$4</f>
        <v>0</v>
      </c>
      <c r="Q5" s="146">
        <f>Werte2!FH4/$Q$4</f>
        <v>0</v>
      </c>
      <c r="R5" s="146">
        <f>Werte2!FI4/$R$4</f>
        <v>0</v>
      </c>
      <c r="S5" s="146">
        <f>Werte2!FJ4/$S$4</f>
        <v>0</v>
      </c>
      <c r="T5" s="146">
        <f>Werte2!FK4/$T$4</f>
        <v>0</v>
      </c>
      <c r="U5" s="146">
        <f>Werte2!FL4/$U$4</f>
        <v>0</v>
      </c>
      <c r="V5" s="146">
        <f>Werte2!FM4/$V$4</f>
        <v>0</v>
      </c>
      <c r="W5" s="146">
        <f>Werte2!FN4/$W$4</f>
        <v>0</v>
      </c>
      <c r="X5" s="146">
        <f>Werte2!FO4/$X$4</f>
        <v>0</v>
      </c>
      <c r="Y5" s="146">
        <f>Werte2!FP4/$Y$4</f>
        <v>0</v>
      </c>
      <c r="Z5" s="146">
        <f>Werte2!FQ4/$Z$4</f>
        <v>0</v>
      </c>
      <c r="AA5" s="146">
        <f>Werte2!FR4/$AA$4</f>
        <v>0</v>
      </c>
      <c r="AB5" s="146">
        <f>Werte2!FS4/$AB$4</f>
        <v>0</v>
      </c>
      <c r="AC5" s="146">
        <f>Werte2!FT4/$AC$4</f>
        <v>0</v>
      </c>
      <c r="AD5" s="146">
        <f>Werte2!FU4/$AD$4</f>
        <v>0</v>
      </c>
      <c r="AE5" s="146">
        <f>Werte2!FV4/$AE$4</f>
        <v>0</v>
      </c>
      <c r="AF5" s="146">
        <f>Werte2!FW4/$AF$4</f>
        <v>0</v>
      </c>
      <c r="AG5" s="146">
        <f>Werte2!FX4/$AG$4</f>
        <v>0</v>
      </c>
      <c r="AH5" s="146">
        <f>Werte2!FY4/$AH$4</f>
        <v>0</v>
      </c>
      <c r="AI5" s="146">
        <f>Werte2!FZ4/$AI$4</f>
        <v>0</v>
      </c>
      <c r="AJ5" s="146">
        <f>Werte2!GA4/$AJ$4</f>
        <v>0</v>
      </c>
      <c r="AK5" s="146">
        <f>Werte2!GB4/$AK$4</f>
        <v>0</v>
      </c>
      <c r="AL5" s="146">
        <f>Werte2!GC4/$AL$4</f>
        <v>0</v>
      </c>
      <c r="AM5" s="146">
        <f>Werte2!GD4/$AM$4</f>
        <v>0</v>
      </c>
      <c r="AN5" s="146">
        <f>Werte2!GE4/$AN$4</f>
        <v>0</v>
      </c>
      <c r="AO5" s="146">
        <f>Werte2!GF4/$AO$4</f>
        <v>0</v>
      </c>
      <c r="AP5" s="146">
        <f>Werte2!GG4/$AP$4</f>
        <v>0</v>
      </c>
      <c r="AQ5" s="146">
        <f>Werte2!GH4/$AQ$4</f>
        <v>0</v>
      </c>
      <c r="AR5" s="146">
        <f>Werte2!GI4/$AR$4</f>
        <v>0</v>
      </c>
      <c r="AS5" s="49" t="str">
        <f t="shared" ref="AS5:AS36" si="1">IF(B5=0,"S","")</f>
        <v>S</v>
      </c>
    </row>
    <row r="6" spans="1:46" ht="15" x14ac:dyDescent="0.25">
      <c r="A6" s="21" t="s">
        <v>103</v>
      </c>
      <c r="B6" s="45">
        <f>Werte2!B5</f>
        <v>0</v>
      </c>
      <c r="C6" s="99">
        <f>'S2'!$H$103</f>
        <v>0</v>
      </c>
      <c r="D6" s="54" t="str">
        <f t="shared" si="0"/>
        <v>FB</v>
      </c>
      <c r="E6" s="339">
        <f>Werte2!EV5/$E$4</f>
        <v>0</v>
      </c>
      <c r="F6" s="339">
        <f>Werte2!EW5/$F$4</f>
        <v>0</v>
      </c>
      <c r="G6" s="146">
        <f>Werte2!EX5/$G$4</f>
        <v>0</v>
      </c>
      <c r="H6" s="146">
        <f>Werte2!EY5/$H$4</f>
        <v>0</v>
      </c>
      <c r="I6" s="146">
        <f>Werte2!EZ5/$I$4</f>
        <v>0</v>
      </c>
      <c r="J6" s="146">
        <f>Werte2!FA5/$J$4</f>
        <v>0</v>
      </c>
      <c r="K6" s="146">
        <f>Werte2!FB5/$K$4</f>
        <v>0</v>
      </c>
      <c r="L6" s="146">
        <f>Werte2!FC5/$L$4</f>
        <v>0</v>
      </c>
      <c r="M6" s="146">
        <f>Werte2!FD5/$M$4</f>
        <v>0</v>
      </c>
      <c r="N6" s="146">
        <f>Werte2!FE5/$N$4</f>
        <v>0</v>
      </c>
      <c r="O6" s="146">
        <f>Werte2!FF5/$O$4</f>
        <v>0</v>
      </c>
      <c r="P6" s="146">
        <f>Werte2!FG5/$P$4</f>
        <v>0</v>
      </c>
      <c r="Q6" s="146">
        <f>Werte2!FH5/$Q$4</f>
        <v>0</v>
      </c>
      <c r="R6" s="146">
        <f>Werte2!FI5/$R$4</f>
        <v>0</v>
      </c>
      <c r="S6" s="146">
        <f>Werte2!FJ5/$S$4</f>
        <v>0</v>
      </c>
      <c r="T6" s="146">
        <f>Werte2!FK5/$T$4</f>
        <v>0</v>
      </c>
      <c r="U6" s="146">
        <f>Werte2!FL5/$U$4</f>
        <v>0</v>
      </c>
      <c r="V6" s="146">
        <f>Werte2!FM5/$V$4</f>
        <v>0</v>
      </c>
      <c r="W6" s="146">
        <f>Werte2!FN5/$W$4</f>
        <v>0</v>
      </c>
      <c r="X6" s="146">
        <f>Werte2!FO5/$X$4</f>
        <v>0</v>
      </c>
      <c r="Y6" s="146">
        <f>Werte2!FP5/$Y$4</f>
        <v>0</v>
      </c>
      <c r="Z6" s="146">
        <f>Werte2!FQ5/$Z$4</f>
        <v>0</v>
      </c>
      <c r="AA6" s="146">
        <f>Werte2!FR5/$AA$4</f>
        <v>0</v>
      </c>
      <c r="AB6" s="146">
        <f>Werte2!FS5/$AB$4</f>
        <v>0</v>
      </c>
      <c r="AC6" s="146">
        <f>Werte2!FT5/$AC$4</f>
        <v>0</v>
      </c>
      <c r="AD6" s="146">
        <f>Werte2!FU5/$AD$4</f>
        <v>0</v>
      </c>
      <c r="AE6" s="146">
        <f>Werte2!FV5/$AE$4</f>
        <v>0</v>
      </c>
      <c r="AF6" s="146">
        <f>Werte2!FW5/$AF$4</f>
        <v>0</v>
      </c>
      <c r="AG6" s="146">
        <f>Werte2!FX5/$AG$4</f>
        <v>0</v>
      </c>
      <c r="AH6" s="146">
        <f>Werte2!FY5/$AH$4</f>
        <v>0</v>
      </c>
      <c r="AI6" s="146">
        <f>Werte2!FZ5/$AI$4</f>
        <v>0</v>
      </c>
      <c r="AJ6" s="146">
        <f>Werte2!GA5/$AJ$4</f>
        <v>0</v>
      </c>
      <c r="AK6" s="146">
        <f>Werte2!GB5/$AK$4</f>
        <v>0</v>
      </c>
      <c r="AL6" s="146">
        <f>Werte2!GC5/$AL$4</f>
        <v>0</v>
      </c>
      <c r="AM6" s="146">
        <f>Werte2!GD5/$AM$4</f>
        <v>0</v>
      </c>
      <c r="AN6" s="146">
        <f>Werte2!GE5/$AN$4</f>
        <v>0</v>
      </c>
      <c r="AO6" s="146">
        <f>Werte2!GF5/$AO$4</f>
        <v>0</v>
      </c>
      <c r="AP6" s="146">
        <f>Werte2!GG5/$AP$4</f>
        <v>0</v>
      </c>
      <c r="AQ6" s="146">
        <f>Werte2!GH5/$AQ$4</f>
        <v>0</v>
      </c>
      <c r="AR6" s="146">
        <f>Werte2!GI5/$AR$4</f>
        <v>0</v>
      </c>
      <c r="AS6" s="49" t="str">
        <f t="shared" si="1"/>
        <v>S</v>
      </c>
      <c r="AT6" s="22"/>
    </row>
    <row r="7" spans="1:46" ht="15" x14ac:dyDescent="0.25">
      <c r="A7" s="21" t="s">
        <v>104</v>
      </c>
      <c r="B7" s="45">
        <f>Werte2!B6</f>
        <v>0</v>
      </c>
      <c r="C7" s="99">
        <f>'S3'!$H$103</f>
        <v>0</v>
      </c>
      <c r="D7" s="54" t="str">
        <f t="shared" si="0"/>
        <v>FB</v>
      </c>
      <c r="E7" s="339">
        <f>Werte2!EV6/$E$4</f>
        <v>0</v>
      </c>
      <c r="F7" s="339">
        <f>Werte2!EW6/$F$4</f>
        <v>0</v>
      </c>
      <c r="G7" s="146">
        <f>Werte2!EX6/$G$4</f>
        <v>0</v>
      </c>
      <c r="H7" s="146">
        <f>Werte2!EY6/$H$4</f>
        <v>0</v>
      </c>
      <c r="I7" s="146">
        <f>Werte2!EZ6/$I$4</f>
        <v>0</v>
      </c>
      <c r="J7" s="146">
        <f>Werte2!FA6/$J$4</f>
        <v>0</v>
      </c>
      <c r="K7" s="146">
        <f>Werte2!FB6/$K$4</f>
        <v>0</v>
      </c>
      <c r="L7" s="146">
        <f>Werte2!FC6/$L$4</f>
        <v>0</v>
      </c>
      <c r="M7" s="146">
        <f>Werte2!FD6/$M$4</f>
        <v>0</v>
      </c>
      <c r="N7" s="146">
        <f>Werte2!FE6/$N$4</f>
        <v>0</v>
      </c>
      <c r="O7" s="146">
        <f>Werte2!FF6/$O$4</f>
        <v>0</v>
      </c>
      <c r="P7" s="146">
        <f>Werte2!FG6/$P$4</f>
        <v>0</v>
      </c>
      <c r="Q7" s="146">
        <f>Werte2!FH6/$Q$4</f>
        <v>0</v>
      </c>
      <c r="R7" s="146">
        <f>Werte2!FI6/$R$4</f>
        <v>0</v>
      </c>
      <c r="S7" s="146">
        <f>Werte2!FJ6/$S$4</f>
        <v>0</v>
      </c>
      <c r="T7" s="146">
        <f>Werte2!FK6/$T$4</f>
        <v>0</v>
      </c>
      <c r="U7" s="146">
        <f>Werte2!FL6/$U$4</f>
        <v>0</v>
      </c>
      <c r="V7" s="146">
        <f>Werte2!FM6/$V$4</f>
        <v>0</v>
      </c>
      <c r="W7" s="146">
        <f>Werte2!FN6/$W$4</f>
        <v>0</v>
      </c>
      <c r="X7" s="146">
        <f>Werte2!FO6/$X$4</f>
        <v>0</v>
      </c>
      <c r="Y7" s="146">
        <f>Werte2!FP6/$Y$4</f>
        <v>0</v>
      </c>
      <c r="Z7" s="146">
        <f>Werte2!FQ6/$Z$4</f>
        <v>0</v>
      </c>
      <c r="AA7" s="146">
        <f>Werte2!FR6/$AA$4</f>
        <v>0</v>
      </c>
      <c r="AB7" s="146">
        <f>Werte2!FS6/$AB$4</f>
        <v>0</v>
      </c>
      <c r="AC7" s="146">
        <f>Werte2!FT6/$AC$4</f>
        <v>0</v>
      </c>
      <c r="AD7" s="146">
        <f>Werte2!FU6/$AD$4</f>
        <v>0</v>
      </c>
      <c r="AE7" s="146">
        <f>Werte2!FV6/$AE$4</f>
        <v>0</v>
      </c>
      <c r="AF7" s="146">
        <f>Werte2!FW6/$AF$4</f>
        <v>0</v>
      </c>
      <c r="AG7" s="146">
        <f>Werte2!FX6/$AG$4</f>
        <v>0</v>
      </c>
      <c r="AH7" s="146">
        <f>Werte2!FY6/$AH$4</f>
        <v>0</v>
      </c>
      <c r="AI7" s="146">
        <f>Werte2!FZ6/$AI$4</f>
        <v>0</v>
      </c>
      <c r="AJ7" s="146">
        <f>Werte2!GA6/$AJ$4</f>
        <v>0</v>
      </c>
      <c r="AK7" s="146">
        <f>Werte2!GB6/$AK$4</f>
        <v>0</v>
      </c>
      <c r="AL7" s="146">
        <f>Werte2!GC6/$AL$4</f>
        <v>0</v>
      </c>
      <c r="AM7" s="146">
        <f>Werte2!GD6/$AM$4</f>
        <v>0</v>
      </c>
      <c r="AN7" s="146">
        <f>Werte2!GE6/$AN$4</f>
        <v>0</v>
      </c>
      <c r="AO7" s="146">
        <f>Werte2!GF6/$AO$4</f>
        <v>0</v>
      </c>
      <c r="AP7" s="146">
        <f>Werte2!GG6/$AP$4</f>
        <v>0</v>
      </c>
      <c r="AQ7" s="146">
        <f>Werte2!GH6/$AQ$4</f>
        <v>0</v>
      </c>
      <c r="AR7" s="146">
        <f>Werte2!GI6/$AR$4</f>
        <v>0</v>
      </c>
      <c r="AS7" s="49" t="str">
        <f t="shared" si="1"/>
        <v>S</v>
      </c>
    </row>
    <row r="8" spans="1:46" ht="15" x14ac:dyDescent="0.25">
      <c r="A8" s="21" t="s">
        <v>105</v>
      </c>
      <c r="B8" s="45">
        <f>Werte2!B7</f>
        <v>0</v>
      </c>
      <c r="C8" s="99">
        <f>'S4'!$H$103</f>
        <v>0</v>
      </c>
      <c r="D8" s="54" t="str">
        <f t="shared" si="0"/>
        <v>FB</v>
      </c>
      <c r="E8" s="339">
        <f>Werte2!EV7/$E$4</f>
        <v>0</v>
      </c>
      <c r="F8" s="339">
        <f>Werte2!EW7/$F$4</f>
        <v>0</v>
      </c>
      <c r="G8" s="146">
        <f>Werte2!EX7/$G$4</f>
        <v>0</v>
      </c>
      <c r="H8" s="146">
        <f>Werte2!EY7/$H$4</f>
        <v>0</v>
      </c>
      <c r="I8" s="146">
        <f>Werte2!EZ7/$I$4</f>
        <v>0</v>
      </c>
      <c r="J8" s="146">
        <f>Werte2!FA7/$J$4</f>
        <v>0</v>
      </c>
      <c r="K8" s="146">
        <f>Werte2!FB7/$K$4</f>
        <v>0</v>
      </c>
      <c r="L8" s="146">
        <f>Werte2!FC7/$L$4</f>
        <v>0</v>
      </c>
      <c r="M8" s="146">
        <f>Werte2!FD7/$M$4</f>
        <v>0</v>
      </c>
      <c r="N8" s="146">
        <f>Werte2!FE7/$N$4</f>
        <v>0</v>
      </c>
      <c r="O8" s="146">
        <f>Werte2!FF7/$O$4</f>
        <v>0</v>
      </c>
      <c r="P8" s="146">
        <f>Werte2!FG7/$P$4</f>
        <v>0</v>
      </c>
      <c r="Q8" s="146">
        <f>Werte2!FH7/$Q$4</f>
        <v>0</v>
      </c>
      <c r="R8" s="146">
        <f>Werte2!FI7/$R$4</f>
        <v>0</v>
      </c>
      <c r="S8" s="146">
        <f>Werte2!FJ7/$S$4</f>
        <v>0</v>
      </c>
      <c r="T8" s="146">
        <f>Werte2!FK7/$T$4</f>
        <v>0</v>
      </c>
      <c r="U8" s="146">
        <f>Werte2!FL7/$U$4</f>
        <v>0</v>
      </c>
      <c r="V8" s="146">
        <f>Werte2!FM7/$V$4</f>
        <v>0</v>
      </c>
      <c r="W8" s="146">
        <f>Werte2!FN7/$W$4</f>
        <v>0</v>
      </c>
      <c r="X8" s="146">
        <f>Werte2!FO7/$X$4</f>
        <v>0</v>
      </c>
      <c r="Y8" s="146">
        <f>Werte2!FP7/$Y$4</f>
        <v>0</v>
      </c>
      <c r="Z8" s="146">
        <f>Werte2!FQ7/$Z$4</f>
        <v>0</v>
      </c>
      <c r="AA8" s="146">
        <f>Werte2!FR7/$AA$4</f>
        <v>0</v>
      </c>
      <c r="AB8" s="146">
        <f>Werte2!FS7/$AB$4</f>
        <v>0</v>
      </c>
      <c r="AC8" s="146">
        <f>Werte2!FT7/$AC$4</f>
        <v>0</v>
      </c>
      <c r="AD8" s="146">
        <f>Werte2!FU7/$AD$4</f>
        <v>0</v>
      </c>
      <c r="AE8" s="146">
        <f>Werte2!FV7/$AE$4</f>
        <v>0</v>
      </c>
      <c r="AF8" s="146">
        <f>Werte2!FW7/$AF$4</f>
        <v>0</v>
      </c>
      <c r="AG8" s="146">
        <f>Werte2!FX7/$AG$4</f>
        <v>0</v>
      </c>
      <c r="AH8" s="146">
        <f>Werte2!FY7/$AH$4</f>
        <v>0</v>
      </c>
      <c r="AI8" s="146">
        <f>Werte2!FZ7/$AI$4</f>
        <v>0</v>
      </c>
      <c r="AJ8" s="146">
        <f>Werte2!GA7/$AJ$4</f>
        <v>0</v>
      </c>
      <c r="AK8" s="146">
        <f>Werte2!GB7/$AK$4</f>
        <v>0</v>
      </c>
      <c r="AL8" s="146">
        <f>Werte2!GC7/$AL$4</f>
        <v>0</v>
      </c>
      <c r="AM8" s="146">
        <f>Werte2!GD7/$AM$4</f>
        <v>0</v>
      </c>
      <c r="AN8" s="146">
        <f>Werte2!GE7/$AN$4</f>
        <v>0</v>
      </c>
      <c r="AO8" s="146">
        <f>Werte2!GF7/$AO$4</f>
        <v>0</v>
      </c>
      <c r="AP8" s="146">
        <f>Werte2!GG7/$AP$4</f>
        <v>0</v>
      </c>
      <c r="AQ8" s="146">
        <f>Werte2!GH7/$AQ$4</f>
        <v>0</v>
      </c>
      <c r="AR8" s="146">
        <f>Werte2!GI7/$AR$4</f>
        <v>0</v>
      </c>
      <c r="AS8" s="49" t="str">
        <f t="shared" si="1"/>
        <v>S</v>
      </c>
    </row>
    <row r="9" spans="1:46" ht="15" x14ac:dyDescent="0.25">
      <c r="A9" s="21" t="s">
        <v>106</v>
      </c>
      <c r="B9" s="45">
        <f>Werte2!B8</f>
        <v>0</v>
      </c>
      <c r="C9" s="99">
        <f>'S5'!$H$103</f>
        <v>0</v>
      </c>
      <c r="D9" s="54" t="str">
        <f t="shared" si="0"/>
        <v>FB</v>
      </c>
      <c r="E9" s="339">
        <f>Werte2!EV8/$E$4</f>
        <v>0</v>
      </c>
      <c r="F9" s="339">
        <f>Werte2!EW8/$F$4</f>
        <v>0</v>
      </c>
      <c r="G9" s="146">
        <f>Werte2!EX8/$G$4</f>
        <v>0</v>
      </c>
      <c r="H9" s="146">
        <f>Werte2!EY8/$H$4</f>
        <v>0</v>
      </c>
      <c r="I9" s="146">
        <f>Werte2!EZ8/$I$4</f>
        <v>0</v>
      </c>
      <c r="J9" s="146">
        <f>Werte2!FA8/$J$4</f>
        <v>0</v>
      </c>
      <c r="K9" s="146">
        <f>Werte2!FB8/$K$4</f>
        <v>0</v>
      </c>
      <c r="L9" s="146">
        <f>Werte2!FC8/$L$4</f>
        <v>0</v>
      </c>
      <c r="M9" s="146">
        <f>Werte2!FD8/$M$4</f>
        <v>0</v>
      </c>
      <c r="N9" s="146">
        <f>Werte2!FE8/$N$4</f>
        <v>0</v>
      </c>
      <c r="O9" s="146">
        <f>Werte2!FF8/$O$4</f>
        <v>0</v>
      </c>
      <c r="P9" s="146">
        <f>Werte2!FG8/$P$4</f>
        <v>0</v>
      </c>
      <c r="Q9" s="146">
        <f>Werte2!FH8/$Q$4</f>
        <v>0</v>
      </c>
      <c r="R9" s="146">
        <f>Werte2!FI8/$R$4</f>
        <v>0</v>
      </c>
      <c r="S9" s="146">
        <f>Werte2!FJ8/$S$4</f>
        <v>0</v>
      </c>
      <c r="T9" s="146">
        <f>Werte2!FK8/$T$4</f>
        <v>0</v>
      </c>
      <c r="U9" s="146">
        <f>Werte2!FL8/$U$4</f>
        <v>0</v>
      </c>
      <c r="V9" s="146">
        <f>Werte2!FM8/$V$4</f>
        <v>0</v>
      </c>
      <c r="W9" s="146">
        <f>Werte2!FN8/$W$4</f>
        <v>0</v>
      </c>
      <c r="X9" s="146">
        <f>Werte2!FO8/$X$4</f>
        <v>0</v>
      </c>
      <c r="Y9" s="146">
        <f>Werte2!FP8/$Y$4</f>
        <v>0</v>
      </c>
      <c r="Z9" s="146">
        <f>Werte2!FQ8/$Z$4</f>
        <v>0</v>
      </c>
      <c r="AA9" s="146">
        <f>Werte2!FR8/$AA$4</f>
        <v>0</v>
      </c>
      <c r="AB9" s="146">
        <f>Werte2!FS8/$AB$4</f>
        <v>0</v>
      </c>
      <c r="AC9" s="146">
        <f>Werte2!FT8/$AC$4</f>
        <v>0</v>
      </c>
      <c r="AD9" s="146">
        <f>Werte2!FU8/$AD$4</f>
        <v>0</v>
      </c>
      <c r="AE9" s="146">
        <f>Werte2!FV8/$AE$4</f>
        <v>0</v>
      </c>
      <c r="AF9" s="146">
        <f>Werte2!FW8/$AF$4</f>
        <v>0</v>
      </c>
      <c r="AG9" s="146">
        <f>Werte2!FX8/$AG$4</f>
        <v>0</v>
      </c>
      <c r="AH9" s="146">
        <f>Werte2!FY8/$AH$4</f>
        <v>0</v>
      </c>
      <c r="AI9" s="146">
        <f>Werte2!FZ8/$AI$4</f>
        <v>0</v>
      </c>
      <c r="AJ9" s="146">
        <f>Werte2!GA8/$AJ$4</f>
        <v>0</v>
      </c>
      <c r="AK9" s="146">
        <f>Werte2!GB8/$AK$4</f>
        <v>0</v>
      </c>
      <c r="AL9" s="146">
        <f>Werte2!GC8/$AL$4</f>
        <v>0</v>
      </c>
      <c r="AM9" s="146">
        <f>Werte2!GD8/$AM$4</f>
        <v>0</v>
      </c>
      <c r="AN9" s="146">
        <f>Werte2!GE8/$AN$4</f>
        <v>0</v>
      </c>
      <c r="AO9" s="146">
        <f>Werte2!GF8/$AO$4</f>
        <v>0</v>
      </c>
      <c r="AP9" s="146">
        <f>Werte2!GG8/$AP$4</f>
        <v>0</v>
      </c>
      <c r="AQ9" s="146">
        <f>Werte2!GH8/$AQ$4</f>
        <v>0</v>
      </c>
      <c r="AR9" s="146">
        <f>Werte2!GI8/$AR$4</f>
        <v>0</v>
      </c>
      <c r="AS9" s="49" t="str">
        <f t="shared" si="1"/>
        <v>S</v>
      </c>
    </row>
    <row r="10" spans="1:46" ht="15" x14ac:dyDescent="0.25">
      <c r="A10" s="21" t="s">
        <v>107</v>
      </c>
      <c r="B10" s="45">
        <f>Werte2!B9</f>
        <v>0</v>
      </c>
      <c r="C10" s="99">
        <f>'S6'!$H$103</f>
        <v>0</v>
      </c>
      <c r="D10" s="54" t="str">
        <f t="shared" si="0"/>
        <v>FB</v>
      </c>
      <c r="E10" s="339">
        <f>Werte2!EV9/$E$4</f>
        <v>0</v>
      </c>
      <c r="F10" s="339">
        <f>Werte2!EW9/$F$4</f>
        <v>0</v>
      </c>
      <c r="G10" s="146">
        <f>Werte2!EX9/$G$4</f>
        <v>0</v>
      </c>
      <c r="H10" s="146">
        <f>Werte2!EY9/$H$4</f>
        <v>0</v>
      </c>
      <c r="I10" s="146">
        <f>Werte2!EZ9/$I$4</f>
        <v>0</v>
      </c>
      <c r="J10" s="146">
        <f>Werte2!FA9/$J$4</f>
        <v>0</v>
      </c>
      <c r="K10" s="146">
        <f>Werte2!FB9/$K$4</f>
        <v>0</v>
      </c>
      <c r="L10" s="146">
        <f>Werte2!FC9/$L$4</f>
        <v>0</v>
      </c>
      <c r="M10" s="146">
        <f>Werte2!FD9/$M$4</f>
        <v>0</v>
      </c>
      <c r="N10" s="146">
        <f>Werte2!FE9/$N$4</f>
        <v>0</v>
      </c>
      <c r="O10" s="146">
        <f>Werte2!FF9/$O$4</f>
        <v>0</v>
      </c>
      <c r="P10" s="146">
        <f>Werte2!FG9/$P$4</f>
        <v>0</v>
      </c>
      <c r="Q10" s="146">
        <f>Werte2!FH9/$Q$4</f>
        <v>0</v>
      </c>
      <c r="R10" s="146">
        <f>Werte2!FI9/$R$4</f>
        <v>0</v>
      </c>
      <c r="S10" s="146">
        <f>Werte2!FJ9/$S$4</f>
        <v>0</v>
      </c>
      <c r="T10" s="146">
        <f>Werte2!FK9/$T$4</f>
        <v>0</v>
      </c>
      <c r="U10" s="146">
        <f>Werte2!FL9/$U$4</f>
        <v>0</v>
      </c>
      <c r="V10" s="146">
        <f>Werte2!FM9/$V$4</f>
        <v>0</v>
      </c>
      <c r="W10" s="146">
        <f>Werte2!FN9/$W$4</f>
        <v>0</v>
      </c>
      <c r="X10" s="146">
        <f>Werte2!FO9/$X$4</f>
        <v>0</v>
      </c>
      <c r="Y10" s="146">
        <f>Werte2!FP9/$Y$4</f>
        <v>0</v>
      </c>
      <c r="Z10" s="146">
        <f>Werte2!FQ9/$Z$4</f>
        <v>0</v>
      </c>
      <c r="AA10" s="146">
        <f>Werte2!FR9/$AA$4</f>
        <v>0</v>
      </c>
      <c r="AB10" s="146">
        <f>Werte2!FS9/$AB$4</f>
        <v>0</v>
      </c>
      <c r="AC10" s="146">
        <f>Werte2!FT9/$AC$4</f>
        <v>0</v>
      </c>
      <c r="AD10" s="146">
        <f>Werte2!FU9/$AD$4</f>
        <v>0</v>
      </c>
      <c r="AE10" s="146">
        <f>Werte2!FV9/$AE$4</f>
        <v>0</v>
      </c>
      <c r="AF10" s="146">
        <f>Werte2!FW9/$AF$4</f>
        <v>0</v>
      </c>
      <c r="AG10" s="146">
        <f>Werte2!FX9/$AG$4</f>
        <v>0</v>
      </c>
      <c r="AH10" s="146">
        <f>Werte2!FY9/$AH$4</f>
        <v>0</v>
      </c>
      <c r="AI10" s="146">
        <f>Werte2!FZ9/$AI$4</f>
        <v>0</v>
      </c>
      <c r="AJ10" s="146">
        <f>Werte2!GA9/$AJ$4</f>
        <v>0</v>
      </c>
      <c r="AK10" s="146">
        <f>Werte2!GB9/$AK$4</f>
        <v>0</v>
      </c>
      <c r="AL10" s="146">
        <f>Werte2!GC9/$AL$4</f>
        <v>0</v>
      </c>
      <c r="AM10" s="146">
        <f>Werte2!GD9/$AM$4</f>
        <v>0</v>
      </c>
      <c r="AN10" s="146">
        <f>Werte2!GE9/$AN$4</f>
        <v>0</v>
      </c>
      <c r="AO10" s="146">
        <f>Werte2!GF9/$AO$4</f>
        <v>0</v>
      </c>
      <c r="AP10" s="146">
        <f>Werte2!GG9/$AP$4</f>
        <v>0</v>
      </c>
      <c r="AQ10" s="146">
        <f>Werte2!GH9/$AQ$4</f>
        <v>0</v>
      </c>
      <c r="AR10" s="146">
        <f>Werte2!GI9/$AR$4</f>
        <v>0</v>
      </c>
      <c r="AS10" s="49" t="str">
        <f t="shared" si="1"/>
        <v>S</v>
      </c>
    </row>
    <row r="11" spans="1:46" ht="15" x14ac:dyDescent="0.25">
      <c r="A11" s="21" t="s">
        <v>108</v>
      </c>
      <c r="B11" s="45">
        <f>Werte2!B10</f>
        <v>0</v>
      </c>
      <c r="C11" s="99">
        <f>'S7'!$H$103</f>
        <v>0</v>
      </c>
      <c r="D11" s="54" t="str">
        <f t="shared" si="0"/>
        <v>FB</v>
      </c>
      <c r="E11" s="339">
        <f>Werte2!EV10/$E$4</f>
        <v>0</v>
      </c>
      <c r="F11" s="339">
        <f>Werte2!EW10/$F$4</f>
        <v>0</v>
      </c>
      <c r="G11" s="146">
        <f>Werte2!EX10/$G$4</f>
        <v>0</v>
      </c>
      <c r="H11" s="146">
        <f>Werte2!EY10/$H$4</f>
        <v>0</v>
      </c>
      <c r="I11" s="146">
        <f>Werte2!EZ10/$I$4</f>
        <v>0</v>
      </c>
      <c r="J11" s="146">
        <f>Werte2!FA10/$J$4</f>
        <v>0</v>
      </c>
      <c r="K11" s="146">
        <f>Werte2!FB10/$K$4</f>
        <v>0</v>
      </c>
      <c r="L11" s="146">
        <f>Werte2!FC10/$L$4</f>
        <v>0</v>
      </c>
      <c r="M11" s="146">
        <f>Werte2!FD10/$M$4</f>
        <v>0</v>
      </c>
      <c r="N11" s="146">
        <f>Werte2!FE10/$N$4</f>
        <v>0</v>
      </c>
      <c r="O11" s="146">
        <f>Werte2!FF10/$O$4</f>
        <v>0</v>
      </c>
      <c r="P11" s="146">
        <f>Werte2!FG10/$P$4</f>
        <v>0</v>
      </c>
      <c r="Q11" s="146">
        <f>Werte2!FH10/$Q$4</f>
        <v>0</v>
      </c>
      <c r="R11" s="146">
        <f>Werte2!FI10/$R$4</f>
        <v>0</v>
      </c>
      <c r="S11" s="146">
        <f>Werte2!FJ10/$S$4</f>
        <v>0</v>
      </c>
      <c r="T11" s="146">
        <f>Werte2!FK10/$T$4</f>
        <v>0</v>
      </c>
      <c r="U11" s="146">
        <f>Werte2!FL10/$U$4</f>
        <v>0</v>
      </c>
      <c r="V11" s="146">
        <f>Werte2!FM10/$V$4</f>
        <v>0</v>
      </c>
      <c r="W11" s="146">
        <f>Werte2!FN10/$W$4</f>
        <v>0</v>
      </c>
      <c r="X11" s="146">
        <f>Werte2!FO10/$X$4</f>
        <v>0</v>
      </c>
      <c r="Y11" s="146">
        <f>Werte2!FP10/$Y$4</f>
        <v>0</v>
      </c>
      <c r="Z11" s="146">
        <f>Werte2!FQ10/$Z$4</f>
        <v>0</v>
      </c>
      <c r="AA11" s="146">
        <f>Werte2!FR10/$AA$4</f>
        <v>0</v>
      </c>
      <c r="AB11" s="146">
        <f>Werte2!FS10/$AB$4</f>
        <v>0</v>
      </c>
      <c r="AC11" s="146">
        <f>Werte2!FT10/$AC$4</f>
        <v>0</v>
      </c>
      <c r="AD11" s="146">
        <f>Werte2!FU10/$AD$4</f>
        <v>0</v>
      </c>
      <c r="AE11" s="146">
        <f>Werte2!FV10/$AE$4</f>
        <v>0</v>
      </c>
      <c r="AF11" s="146">
        <f>Werte2!FW10/$AF$4</f>
        <v>0</v>
      </c>
      <c r="AG11" s="146">
        <f>Werte2!FX10/$AG$4</f>
        <v>0</v>
      </c>
      <c r="AH11" s="146">
        <f>Werte2!FY10/$AH$4</f>
        <v>0</v>
      </c>
      <c r="AI11" s="146">
        <f>Werte2!FZ10/$AI$4</f>
        <v>0</v>
      </c>
      <c r="AJ11" s="146">
        <f>Werte2!GA10/$AJ$4</f>
        <v>0</v>
      </c>
      <c r="AK11" s="146">
        <f>Werte2!GB10/$AK$4</f>
        <v>0</v>
      </c>
      <c r="AL11" s="146">
        <f>Werte2!GC10/$AL$4</f>
        <v>0</v>
      </c>
      <c r="AM11" s="146">
        <f>Werte2!GD10/$AM$4</f>
        <v>0</v>
      </c>
      <c r="AN11" s="146">
        <f>Werte2!GE10/$AN$4</f>
        <v>0</v>
      </c>
      <c r="AO11" s="146">
        <f>Werte2!GF10/$AO$4</f>
        <v>0</v>
      </c>
      <c r="AP11" s="146">
        <f>Werte2!GG10/$AP$4</f>
        <v>0</v>
      </c>
      <c r="AQ11" s="146">
        <f>Werte2!GH10/$AQ$4</f>
        <v>0</v>
      </c>
      <c r="AR11" s="146">
        <f>Werte2!GI10/$AR$4</f>
        <v>0</v>
      </c>
      <c r="AS11" s="49" t="str">
        <f t="shared" si="1"/>
        <v>S</v>
      </c>
    </row>
    <row r="12" spans="1:46" ht="15" x14ac:dyDescent="0.25">
      <c r="A12" s="21" t="s">
        <v>109</v>
      </c>
      <c r="B12" s="45">
        <f>Werte2!B11</f>
        <v>0</v>
      </c>
      <c r="C12" s="99">
        <f>'S8'!$H$103</f>
        <v>0</v>
      </c>
      <c r="D12" s="54" t="str">
        <f t="shared" si="0"/>
        <v>FB</v>
      </c>
      <c r="E12" s="339">
        <f>Werte2!EV11/$E$4</f>
        <v>0</v>
      </c>
      <c r="F12" s="339">
        <f>Werte2!EW11/$F$4</f>
        <v>0</v>
      </c>
      <c r="G12" s="146">
        <f>Werte2!EX11/$G$4</f>
        <v>0</v>
      </c>
      <c r="H12" s="146">
        <f>Werte2!EY11/$H$4</f>
        <v>0</v>
      </c>
      <c r="I12" s="146">
        <f>Werte2!EZ11/$I$4</f>
        <v>0</v>
      </c>
      <c r="J12" s="146">
        <f>Werte2!FA11/$J$4</f>
        <v>0</v>
      </c>
      <c r="K12" s="146">
        <f>Werte2!FB11/$K$4</f>
        <v>0</v>
      </c>
      <c r="L12" s="146">
        <f>Werte2!FC11/$L$4</f>
        <v>0</v>
      </c>
      <c r="M12" s="146">
        <f>Werte2!FD11/$M$4</f>
        <v>0</v>
      </c>
      <c r="N12" s="146">
        <f>Werte2!FE11/$N$4</f>
        <v>0</v>
      </c>
      <c r="O12" s="146">
        <f>Werte2!FF11/$O$4</f>
        <v>0</v>
      </c>
      <c r="P12" s="146">
        <f>Werte2!FG11/$P$4</f>
        <v>0</v>
      </c>
      <c r="Q12" s="146">
        <f>Werte2!FH11/$Q$4</f>
        <v>0</v>
      </c>
      <c r="R12" s="146">
        <f>Werte2!FI11/$R$4</f>
        <v>0</v>
      </c>
      <c r="S12" s="146">
        <f>Werte2!FJ11/$S$4</f>
        <v>0</v>
      </c>
      <c r="T12" s="146">
        <f>Werte2!FK11/$T$4</f>
        <v>0</v>
      </c>
      <c r="U12" s="146">
        <f>Werte2!FL11/$U$4</f>
        <v>0</v>
      </c>
      <c r="V12" s="146">
        <f>Werte2!FM11/$V$4</f>
        <v>0</v>
      </c>
      <c r="W12" s="146">
        <f>Werte2!FN11/$W$4</f>
        <v>0</v>
      </c>
      <c r="X12" s="146">
        <f>Werte2!FO11/$X$4</f>
        <v>0</v>
      </c>
      <c r="Y12" s="146">
        <f>Werte2!FP11/$Y$4</f>
        <v>0</v>
      </c>
      <c r="Z12" s="146">
        <f>Werte2!FQ11/$Z$4</f>
        <v>0</v>
      </c>
      <c r="AA12" s="146">
        <f>Werte2!FR11/$AA$4</f>
        <v>0</v>
      </c>
      <c r="AB12" s="146">
        <f>Werte2!FS11/$AB$4</f>
        <v>0</v>
      </c>
      <c r="AC12" s="146">
        <f>Werte2!FT11/$AC$4</f>
        <v>0</v>
      </c>
      <c r="AD12" s="146">
        <f>Werte2!FU11/$AD$4</f>
        <v>0</v>
      </c>
      <c r="AE12" s="146">
        <f>Werte2!FV11/$AE$4</f>
        <v>0</v>
      </c>
      <c r="AF12" s="146">
        <f>Werte2!FW11/$AF$4</f>
        <v>0</v>
      </c>
      <c r="AG12" s="146">
        <f>Werte2!FX11/$AG$4</f>
        <v>0</v>
      </c>
      <c r="AH12" s="146">
        <f>Werte2!FY11/$AH$4</f>
        <v>0</v>
      </c>
      <c r="AI12" s="146">
        <f>Werte2!FZ11/$AI$4</f>
        <v>0</v>
      </c>
      <c r="AJ12" s="146">
        <f>Werte2!GA11/$AJ$4</f>
        <v>0</v>
      </c>
      <c r="AK12" s="146">
        <f>Werte2!GB11/$AK$4</f>
        <v>0</v>
      </c>
      <c r="AL12" s="146">
        <f>Werte2!GC11/$AL$4</f>
        <v>0</v>
      </c>
      <c r="AM12" s="146">
        <f>Werte2!GD11/$AM$4</f>
        <v>0</v>
      </c>
      <c r="AN12" s="146">
        <f>Werte2!GE11/$AN$4</f>
        <v>0</v>
      </c>
      <c r="AO12" s="146">
        <f>Werte2!GF11/$AO$4</f>
        <v>0</v>
      </c>
      <c r="AP12" s="146">
        <f>Werte2!GG11/$AP$4</f>
        <v>0</v>
      </c>
      <c r="AQ12" s="146">
        <f>Werte2!GH11/$AQ$4</f>
        <v>0</v>
      </c>
      <c r="AR12" s="146">
        <f>Werte2!GI11/$AR$4</f>
        <v>0</v>
      </c>
      <c r="AS12" s="49" t="str">
        <f t="shared" si="1"/>
        <v>S</v>
      </c>
    </row>
    <row r="13" spans="1:46" ht="15" x14ac:dyDescent="0.25">
      <c r="A13" s="21" t="s">
        <v>110</v>
      </c>
      <c r="B13" s="45">
        <f>Werte2!B12</f>
        <v>0</v>
      </c>
      <c r="C13" s="99">
        <f>'S9'!$H$103</f>
        <v>0</v>
      </c>
      <c r="D13" s="54" t="str">
        <f t="shared" si="0"/>
        <v>FB</v>
      </c>
      <c r="E13" s="339">
        <f>Werte2!EV12/$E$4</f>
        <v>0</v>
      </c>
      <c r="F13" s="339">
        <f>Werte2!EW12/$F$4</f>
        <v>0</v>
      </c>
      <c r="G13" s="146">
        <f>Werte2!EX12/$G$4</f>
        <v>0</v>
      </c>
      <c r="H13" s="146">
        <f>Werte2!EY12/$H$4</f>
        <v>0</v>
      </c>
      <c r="I13" s="146">
        <f>Werte2!EZ12/$I$4</f>
        <v>0</v>
      </c>
      <c r="J13" s="146">
        <f>Werte2!FA12/$J$4</f>
        <v>0</v>
      </c>
      <c r="K13" s="146">
        <f>Werte2!FB12/$K$4</f>
        <v>0</v>
      </c>
      <c r="L13" s="146">
        <f>Werte2!FC12/$L$4</f>
        <v>0</v>
      </c>
      <c r="M13" s="146">
        <f>Werte2!FD12/$M$4</f>
        <v>0</v>
      </c>
      <c r="N13" s="146">
        <f>Werte2!FE12/$N$4</f>
        <v>0</v>
      </c>
      <c r="O13" s="146">
        <f>Werte2!FF12/$O$4</f>
        <v>0</v>
      </c>
      <c r="P13" s="146">
        <f>Werte2!FG12/$P$4</f>
        <v>0</v>
      </c>
      <c r="Q13" s="146">
        <f>Werte2!FH12/$Q$4</f>
        <v>0</v>
      </c>
      <c r="R13" s="146">
        <f>Werte2!FI12/$R$4</f>
        <v>0</v>
      </c>
      <c r="S13" s="146">
        <f>Werte2!FJ12/$S$4</f>
        <v>0</v>
      </c>
      <c r="T13" s="146">
        <f>Werte2!FK12/$T$4</f>
        <v>0</v>
      </c>
      <c r="U13" s="146">
        <f>Werte2!FL12/$U$4</f>
        <v>0</v>
      </c>
      <c r="V13" s="146">
        <f>Werte2!FM12/$V$4</f>
        <v>0</v>
      </c>
      <c r="W13" s="146">
        <f>Werte2!FN12/$W$4</f>
        <v>0</v>
      </c>
      <c r="X13" s="146">
        <f>Werte2!FO12/$X$4</f>
        <v>0</v>
      </c>
      <c r="Y13" s="146">
        <f>Werte2!FP12/$Y$4</f>
        <v>0</v>
      </c>
      <c r="Z13" s="146">
        <f>Werte2!FQ12/$Z$4</f>
        <v>0</v>
      </c>
      <c r="AA13" s="146">
        <f>Werte2!FR12/$AA$4</f>
        <v>0</v>
      </c>
      <c r="AB13" s="146">
        <f>Werte2!FS12/$AB$4</f>
        <v>0</v>
      </c>
      <c r="AC13" s="146">
        <f>Werte2!FT12/$AC$4</f>
        <v>0</v>
      </c>
      <c r="AD13" s="146">
        <f>Werte2!FU12/$AD$4</f>
        <v>0</v>
      </c>
      <c r="AE13" s="146">
        <f>Werte2!FV12/$AE$4</f>
        <v>0</v>
      </c>
      <c r="AF13" s="146">
        <f>Werte2!FW12/$AF$4</f>
        <v>0</v>
      </c>
      <c r="AG13" s="146">
        <f>Werte2!FX12/$AG$4</f>
        <v>0</v>
      </c>
      <c r="AH13" s="146">
        <f>Werte2!FY12/$AH$4</f>
        <v>0</v>
      </c>
      <c r="AI13" s="146">
        <f>Werte2!FZ12/$AI$4</f>
        <v>0</v>
      </c>
      <c r="AJ13" s="146">
        <f>Werte2!GA12/$AJ$4</f>
        <v>0</v>
      </c>
      <c r="AK13" s="146">
        <f>Werte2!GB12/$AK$4</f>
        <v>0</v>
      </c>
      <c r="AL13" s="146">
        <f>Werte2!GC12/$AL$4</f>
        <v>0</v>
      </c>
      <c r="AM13" s="146">
        <f>Werte2!GD12/$AM$4</f>
        <v>0</v>
      </c>
      <c r="AN13" s="146">
        <f>Werte2!GE12/$AN$4</f>
        <v>0</v>
      </c>
      <c r="AO13" s="146">
        <f>Werte2!GF12/$AO$4</f>
        <v>0</v>
      </c>
      <c r="AP13" s="146">
        <f>Werte2!GG12/$AP$4</f>
        <v>0</v>
      </c>
      <c r="AQ13" s="146">
        <f>Werte2!GH12/$AQ$4</f>
        <v>0</v>
      </c>
      <c r="AR13" s="146">
        <f>Werte2!GI12/$AR$4</f>
        <v>0</v>
      </c>
      <c r="AS13" s="49" t="str">
        <f t="shared" si="1"/>
        <v>S</v>
      </c>
    </row>
    <row r="14" spans="1:46" ht="15" x14ac:dyDescent="0.25">
      <c r="A14" s="21" t="s">
        <v>111</v>
      </c>
      <c r="B14" s="45">
        <f>Werte2!B13</f>
        <v>0</v>
      </c>
      <c r="C14" s="99">
        <f>'S10'!$H$103</f>
        <v>0</v>
      </c>
      <c r="D14" s="54" t="str">
        <f t="shared" si="0"/>
        <v>FB</v>
      </c>
      <c r="E14" s="339">
        <f>Werte2!EV13/$E$4</f>
        <v>0</v>
      </c>
      <c r="F14" s="339">
        <f>Werte2!EW13/$F$4</f>
        <v>0</v>
      </c>
      <c r="G14" s="146">
        <f>Werte2!EX13/$G$4</f>
        <v>0</v>
      </c>
      <c r="H14" s="146">
        <f>Werte2!EY13/$H$4</f>
        <v>0</v>
      </c>
      <c r="I14" s="146">
        <f>Werte2!EZ13/$I$4</f>
        <v>0</v>
      </c>
      <c r="J14" s="146">
        <f>Werte2!FA13/$J$4</f>
        <v>0</v>
      </c>
      <c r="K14" s="146">
        <f>Werte2!FB13/$K$4</f>
        <v>0</v>
      </c>
      <c r="L14" s="146">
        <f>Werte2!FC13/$L$4</f>
        <v>0</v>
      </c>
      <c r="M14" s="146">
        <f>Werte2!FD13/$M$4</f>
        <v>0</v>
      </c>
      <c r="N14" s="146">
        <f>Werte2!FE13/$N$4</f>
        <v>0</v>
      </c>
      <c r="O14" s="146">
        <f>Werte2!FF13/$O$4</f>
        <v>0</v>
      </c>
      <c r="P14" s="146">
        <f>Werte2!FG13/$P$4</f>
        <v>0</v>
      </c>
      <c r="Q14" s="146">
        <f>Werte2!FH13/$Q$4</f>
        <v>0</v>
      </c>
      <c r="R14" s="146">
        <f>Werte2!FI13/$R$4</f>
        <v>0</v>
      </c>
      <c r="S14" s="146">
        <f>Werte2!FJ13/$S$4</f>
        <v>0</v>
      </c>
      <c r="T14" s="146">
        <f>Werte2!FK13/$T$4</f>
        <v>0</v>
      </c>
      <c r="U14" s="146">
        <f>Werte2!FL13/$U$4</f>
        <v>0</v>
      </c>
      <c r="V14" s="146">
        <f>Werte2!FM13/$V$4</f>
        <v>0</v>
      </c>
      <c r="W14" s="146">
        <f>Werte2!FN13/$W$4</f>
        <v>0</v>
      </c>
      <c r="X14" s="146">
        <f>Werte2!FO13/$X$4</f>
        <v>0</v>
      </c>
      <c r="Y14" s="146">
        <f>Werte2!FP13/$Y$4</f>
        <v>0</v>
      </c>
      <c r="Z14" s="146">
        <f>Werte2!FQ13/$Z$4</f>
        <v>0</v>
      </c>
      <c r="AA14" s="146">
        <f>Werte2!FR13/$AA$4</f>
        <v>0</v>
      </c>
      <c r="AB14" s="146">
        <f>Werte2!FS13/$AB$4</f>
        <v>0</v>
      </c>
      <c r="AC14" s="146">
        <f>Werte2!FT13/$AC$4</f>
        <v>0</v>
      </c>
      <c r="AD14" s="146">
        <f>Werte2!FU13/$AD$4</f>
        <v>0</v>
      </c>
      <c r="AE14" s="146">
        <f>Werte2!FV13/$AE$4</f>
        <v>0</v>
      </c>
      <c r="AF14" s="146">
        <f>Werte2!FW13/$AF$4</f>
        <v>0</v>
      </c>
      <c r="AG14" s="146">
        <f>Werte2!FX13/$AG$4</f>
        <v>0</v>
      </c>
      <c r="AH14" s="146">
        <f>Werte2!FY13/$AH$4</f>
        <v>0</v>
      </c>
      <c r="AI14" s="146">
        <f>Werte2!FZ13/$AI$4</f>
        <v>0</v>
      </c>
      <c r="AJ14" s="146">
        <f>Werte2!GA13/$AJ$4</f>
        <v>0</v>
      </c>
      <c r="AK14" s="146">
        <f>Werte2!GB13/$AK$4</f>
        <v>0</v>
      </c>
      <c r="AL14" s="146">
        <f>Werte2!GC13/$AL$4</f>
        <v>0</v>
      </c>
      <c r="AM14" s="146">
        <f>Werte2!GD13/$AM$4</f>
        <v>0</v>
      </c>
      <c r="AN14" s="146">
        <f>Werte2!GE13/$AN$4</f>
        <v>0</v>
      </c>
      <c r="AO14" s="146">
        <f>Werte2!GF13/$AO$4</f>
        <v>0</v>
      </c>
      <c r="AP14" s="146">
        <f>Werte2!GG13/$AP$4</f>
        <v>0</v>
      </c>
      <c r="AQ14" s="146">
        <f>Werte2!GH13/$AQ$4</f>
        <v>0</v>
      </c>
      <c r="AR14" s="146">
        <f>Werte2!GI13/$AR$4</f>
        <v>0</v>
      </c>
      <c r="AS14" s="49" t="str">
        <f t="shared" si="1"/>
        <v>S</v>
      </c>
    </row>
    <row r="15" spans="1:46" ht="15" x14ac:dyDescent="0.25">
      <c r="A15" s="21" t="s">
        <v>112</v>
      </c>
      <c r="B15" s="45">
        <f>Werte2!B14</f>
        <v>0</v>
      </c>
      <c r="C15" s="99">
        <f>'S11'!$H$103</f>
        <v>0</v>
      </c>
      <c r="D15" s="54" t="str">
        <f t="shared" si="0"/>
        <v>FB</v>
      </c>
      <c r="E15" s="339">
        <f>Werte2!EV14/$E$4</f>
        <v>0</v>
      </c>
      <c r="F15" s="339">
        <f>Werte2!EW14/$F$4</f>
        <v>0</v>
      </c>
      <c r="G15" s="146">
        <f>Werte2!EX14/$G$4</f>
        <v>0</v>
      </c>
      <c r="H15" s="146">
        <f>Werte2!EY14/$H$4</f>
        <v>0</v>
      </c>
      <c r="I15" s="146">
        <f>Werte2!EZ14/$I$4</f>
        <v>0</v>
      </c>
      <c r="J15" s="146">
        <f>Werte2!FA14/$J$4</f>
        <v>0</v>
      </c>
      <c r="K15" s="146">
        <f>Werte2!FB14/$K$4</f>
        <v>0</v>
      </c>
      <c r="L15" s="146">
        <f>Werte2!FC14/$L$4</f>
        <v>0</v>
      </c>
      <c r="M15" s="146">
        <f>Werte2!FD14/$M$4</f>
        <v>0</v>
      </c>
      <c r="N15" s="146">
        <f>Werte2!FE14/$N$4</f>
        <v>0</v>
      </c>
      <c r="O15" s="146">
        <f>Werte2!FF14/$O$4</f>
        <v>0</v>
      </c>
      <c r="P15" s="146">
        <f>Werte2!FG14/$P$4</f>
        <v>0</v>
      </c>
      <c r="Q15" s="146">
        <f>Werte2!FH14/$Q$4</f>
        <v>0</v>
      </c>
      <c r="R15" s="146">
        <f>Werte2!FI14/$R$4</f>
        <v>0</v>
      </c>
      <c r="S15" s="146">
        <f>Werte2!FJ14/$S$4</f>
        <v>0</v>
      </c>
      <c r="T15" s="146">
        <f>Werte2!FK14/$T$4</f>
        <v>0</v>
      </c>
      <c r="U15" s="146">
        <f>Werte2!FL14/$U$4</f>
        <v>0</v>
      </c>
      <c r="V15" s="146">
        <f>Werte2!FM14/$V$4</f>
        <v>0</v>
      </c>
      <c r="W15" s="146">
        <f>Werte2!FN14/$W$4</f>
        <v>0</v>
      </c>
      <c r="X15" s="146">
        <f>Werte2!FO14/$X$4</f>
        <v>0</v>
      </c>
      <c r="Y15" s="146">
        <f>Werte2!FP14/$Y$4</f>
        <v>0</v>
      </c>
      <c r="Z15" s="146">
        <f>Werte2!FQ14/$Z$4</f>
        <v>0</v>
      </c>
      <c r="AA15" s="146">
        <f>Werte2!FR14/$AA$4</f>
        <v>0</v>
      </c>
      <c r="AB15" s="146">
        <f>Werte2!FS14/$AB$4</f>
        <v>0</v>
      </c>
      <c r="AC15" s="146">
        <f>Werte2!FT14/$AC$4</f>
        <v>0</v>
      </c>
      <c r="AD15" s="146">
        <f>Werte2!FU14/$AD$4</f>
        <v>0</v>
      </c>
      <c r="AE15" s="146">
        <f>Werte2!FV14/$AE$4</f>
        <v>0</v>
      </c>
      <c r="AF15" s="146">
        <f>Werte2!FW14/$AF$4</f>
        <v>0</v>
      </c>
      <c r="AG15" s="146">
        <f>Werte2!FX14/$AG$4</f>
        <v>0</v>
      </c>
      <c r="AH15" s="146">
        <f>Werte2!FY14/$AH$4</f>
        <v>0</v>
      </c>
      <c r="AI15" s="146">
        <f>Werte2!FZ14/$AI$4</f>
        <v>0</v>
      </c>
      <c r="AJ15" s="146">
        <f>Werte2!GA14/$AJ$4</f>
        <v>0</v>
      </c>
      <c r="AK15" s="146">
        <f>Werte2!GB14/$AK$4</f>
        <v>0</v>
      </c>
      <c r="AL15" s="146">
        <f>Werte2!GC14/$AL$4</f>
        <v>0</v>
      </c>
      <c r="AM15" s="146">
        <f>Werte2!GD14/$AM$4</f>
        <v>0</v>
      </c>
      <c r="AN15" s="146">
        <f>Werte2!GE14/$AN$4</f>
        <v>0</v>
      </c>
      <c r="AO15" s="146">
        <f>Werte2!GF14/$AO$4</f>
        <v>0</v>
      </c>
      <c r="AP15" s="146">
        <f>Werte2!GG14/$AP$4</f>
        <v>0</v>
      </c>
      <c r="AQ15" s="146">
        <f>Werte2!GH14/$AQ$4</f>
        <v>0</v>
      </c>
      <c r="AR15" s="146">
        <f>Werte2!GI14/$AR$4</f>
        <v>0</v>
      </c>
      <c r="AS15" s="49" t="str">
        <f t="shared" si="1"/>
        <v>S</v>
      </c>
    </row>
    <row r="16" spans="1:46" ht="15" x14ac:dyDescent="0.25">
      <c r="A16" s="21" t="s">
        <v>113</v>
      </c>
      <c r="B16" s="45">
        <f>Werte2!B15</f>
        <v>0</v>
      </c>
      <c r="C16" s="99">
        <f>'S12'!$H$103</f>
        <v>0</v>
      </c>
      <c r="D16" s="54" t="str">
        <f t="shared" si="0"/>
        <v>FB</v>
      </c>
      <c r="E16" s="339">
        <f>Werte2!EV15/$E$4</f>
        <v>0</v>
      </c>
      <c r="F16" s="339">
        <f>Werte2!EW15/$F$4</f>
        <v>0</v>
      </c>
      <c r="G16" s="146">
        <f>Werte2!EX15/$G$4</f>
        <v>0</v>
      </c>
      <c r="H16" s="146">
        <f>Werte2!EY15/$H$4</f>
        <v>0</v>
      </c>
      <c r="I16" s="146">
        <f>Werte2!EZ15/$I$4</f>
        <v>0</v>
      </c>
      <c r="J16" s="146">
        <f>Werte2!FA15/$J$4</f>
        <v>0</v>
      </c>
      <c r="K16" s="146">
        <f>Werte2!FB15/$K$4</f>
        <v>0</v>
      </c>
      <c r="L16" s="146">
        <f>Werte2!FC15/$L$4</f>
        <v>0</v>
      </c>
      <c r="M16" s="146">
        <f>Werte2!FD15/$M$4</f>
        <v>0</v>
      </c>
      <c r="N16" s="146">
        <f>Werte2!FE15/$N$4</f>
        <v>0</v>
      </c>
      <c r="O16" s="146">
        <f>Werte2!FF15/$O$4</f>
        <v>0</v>
      </c>
      <c r="P16" s="146">
        <f>Werte2!FG15/$P$4</f>
        <v>0</v>
      </c>
      <c r="Q16" s="146">
        <f>Werte2!FH15/$Q$4</f>
        <v>0</v>
      </c>
      <c r="R16" s="146">
        <f>Werte2!FI15/$R$4</f>
        <v>0</v>
      </c>
      <c r="S16" s="146">
        <f>Werte2!FJ15/$S$4</f>
        <v>0</v>
      </c>
      <c r="T16" s="146">
        <f>Werte2!FK15/$T$4</f>
        <v>0</v>
      </c>
      <c r="U16" s="146">
        <f>Werte2!FL15/$U$4</f>
        <v>0</v>
      </c>
      <c r="V16" s="146">
        <f>Werte2!FM15/$V$4</f>
        <v>0</v>
      </c>
      <c r="W16" s="146">
        <f>Werte2!FN15/$W$4</f>
        <v>0</v>
      </c>
      <c r="X16" s="146">
        <f>Werte2!FO15/$X$4</f>
        <v>0</v>
      </c>
      <c r="Y16" s="146">
        <f>Werte2!FP15/$Y$4</f>
        <v>0</v>
      </c>
      <c r="Z16" s="146">
        <f>Werte2!FQ15/$Z$4</f>
        <v>0</v>
      </c>
      <c r="AA16" s="146">
        <f>Werte2!FR15/$AA$4</f>
        <v>0</v>
      </c>
      <c r="AB16" s="146">
        <f>Werte2!FS15/$AB$4</f>
        <v>0</v>
      </c>
      <c r="AC16" s="146">
        <f>Werte2!FT15/$AC$4</f>
        <v>0</v>
      </c>
      <c r="AD16" s="146">
        <f>Werte2!FU15/$AD$4</f>
        <v>0</v>
      </c>
      <c r="AE16" s="146">
        <f>Werte2!FV15/$AE$4</f>
        <v>0</v>
      </c>
      <c r="AF16" s="146">
        <f>Werte2!FW15/$AF$4</f>
        <v>0</v>
      </c>
      <c r="AG16" s="146">
        <f>Werte2!FX15/$AG$4</f>
        <v>0</v>
      </c>
      <c r="AH16" s="146">
        <f>Werte2!FY15/$AH$4</f>
        <v>0</v>
      </c>
      <c r="AI16" s="146">
        <f>Werte2!FZ15/$AI$4</f>
        <v>0</v>
      </c>
      <c r="AJ16" s="146">
        <f>Werte2!GA15/$AJ$4</f>
        <v>0</v>
      </c>
      <c r="AK16" s="146">
        <f>Werte2!GB15/$AK$4</f>
        <v>0</v>
      </c>
      <c r="AL16" s="146">
        <f>Werte2!GC15/$AL$4</f>
        <v>0</v>
      </c>
      <c r="AM16" s="146">
        <f>Werte2!GD15/$AM$4</f>
        <v>0</v>
      </c>
      <c r="AN16" s="146">
        <f>Werte2!GE15/$AN$4</f>
        <v>0</v>
      </c>
      <c r="AO16" s="146">
        <f>Werte2!GF15/$AO$4</f>
        <v>0</v>
      </c>
      <c r="AP16" s="146">
        <f>Werte2!GG15/$AP$4</f>
        <v>0</v>
      </c>
      <c r="AQ16" s="146">
        <f>Werte2!GH15/$AQ$4</f>
        <v>0</v>
      </c>
      <c r="AR16" s="146">
        <f>Werte2!GI15/$AR$4</f>
        <v>0</v>
      </c>
      <c r="AS16" s="49" t="str">
        <f t="shared" si="1"/>
        <v>S</v>
      </c>
    </row>
    <row r="17" spans="1:45" ht="15" x14ac:dyDescent="0.25">
      <c r="A17" s="21" t="s">
        <v>114</v>
      </c>
      <c r="B17" s="45">
        <f>Werte2!B16</f>
        <v>0</v>
      </c>
      <c r="C17" s="99">
        <f>'S13'!$H$103</f>
        <v>0</v>
      </c>
      <c r="D17" s="54" t="str">
        <f t="shared" si="0"/>
        <v>FB</v>
      </c>
      <c r="E17" s="339">
        <f>Werte2!EV16/$E$4</f>
        <v>0</v>
      </c>
      <c r="F17" s="339">
        <f>Werte2!EW16/$F$4</f>
        <v>0</v>
      </c>
      <c r="G17" s="146">
        <f>Werte2!EX16/$G$4</f>
        <v>0</v>
      </c>
      <c r="H17" s="146">
        <f>Werte2!EY16/$H$4</f>
        <v>0</v>
      </c>
      <c r="I17" s="146">
        <f>Werte2!EZ16/$I$4</f>
        <v>0</v>
      </c>
      <c r="J17" s="146">
        <f>Werte2!FA16/$J$4</f>
        <v>0</v>
      </c>
      <c r="K17" s="146">
        <f>Werte2!FB16/$K$4</f>
        <v>0</v>
      </c>
      <c r="L17" s="146">
        <f>Werte2!FC16/$L$4</f>
        <v>0</v>
      </c>
      <c r="M17" s="146">
        <f>Werte2!FD16/$M$4</f>
        <v>0</v>
      </c>
      <c r="N17" s="146">
        <f>Werte2!FE16/$N$4</f>
        <v>0</v>
      </c>
      <c r="O17" s="146">
        <f>Werte2!FF16/$O$4</f>
        <v>0</v>
      </c>
      <c r="P17" s="146">
        <f>Werte2!FG16/$P$4</f>
        <v>0</v>
      </c>
      <c r="Q17" s="146">
        <f>Werte2!FH16/$Q$4</f>
        <v>0</v>
      </c>
      <c r="R17" s="146">
        <f>Werte2!FI16/$R$4</f>
        <v>0</v>
      </c>
      <c r="S17" s="146">
        <f>Werte2!FJ16/$S$4</f>
        <v>0</v>
      </c>
      <c r="T17" s="146">
        <f>Werte2!FK16/$T$4</f>
        <v>0</v>
      </c>
      <c r="U17" s="146">
        <f>Werte2!FL16/$U$4</f>
        <v>0</v>
      </c>
      <c r="V17" s="146">
        <f>Werte2!FM16/$V$4</f>
        <v>0</v>
      </c>
      <c r="W17" s="146">
        <f>Werte2!FN16/$W$4</f>
        <v>0</v>
      </c>
      <c r="X17" s="146">
        <f>Werte2!FO16/$X$4</f>
        <v>0</v>
      </c>
      <c r="Y17" s="146">
        <f>Werte2!FP16/$Y$4</f>
        <v>0</v>
      </c>
      <c r="Z17" s="146">
        <f>Werte2!FQ16/$Z$4</f>
        <v>0</v>
      </c>
      <c r="AA17" s="146">
        <f>Werte2!FR16/$AA$4</f>
        <v>0</v>
      </c>
      <c r="AB17" s="146">
        <f>Werte2!FS16/$AB$4</f>
        <v>0</v>
      </c>
      <c r="AC17" s="146">
        <f>Werte2!FT16/$AC$4</f>
        <v>0</v>
      </c>
      <c r="AD17" s="146">
        <f>Werte2!FU16/$AD$4</f>
        <v>0</v>
      </c>
      <c r="AE17" s="146">
        <f>Werte2!FV16/$AE$4</f>
        <v>0</v>
      </c>
      <c r="AF17" s="146">
        <f>Werte2!FW16/$AF$4</f>
        <v>0</v>
      </c>
      <c r="AG17" s="146">
        <f>Werte2!FX16/$AG$4</f>
        <v>0</v>
      </c>
      <c r="AH17" s="146">
        <f>Werte2!FY16/$AH$4</f>
        <v>0</v>
      </c>
      <c r="AI17" s="146">
        <f>Werte2!FZ16/$AI$4</f>
        <v>0</v>
      </c>
      <c r="AJ17" s="146">
        <f>Werte2!GA16/$AJ$4</f>
        <v>0</v>
      </c>
      <c r="AK17" s="146">
        <f>Werte2!GB16/$AK$4</f>
        <v>0</v>
      </c>
      <c r="AL17" s="146">
        <f>Werte2!GC16/$AL$4</f>
        <v>0</v>
      </c>
      <c r="AM17" s="146">
        <f>Werte2!GD16/$AM$4</f>
        <v>0</v>
      </c>
      <c r="AN17" s="146">
        <f>Werte2!GE16/$AN$4</f>
        <v>0</v>
      </c>
      <c r="AO17" s="146">
        <f>Werte2!GF16/$AO$4</f>
        <v>0</v>
      </c>
      <c r="AP17" s="146">
        <f>Werte2!GG16/$AP$4</f>
        <v>0</v>
      </c>
      <c r="AQ17" s="146">
        <f>Werte2!GH16/$AQ$4</f>
        <v>0</v>
      </c>
      <c r="AR17" s="146">
        <f>Werte2!GI16/$AR$4</f>
        <v>0</v>
      </c>
      <c r="AS17" s="49" t="str">
        <f t="shared" si="1"/>
        <v>S</v>
      </c>
    </row>
    <row r="18" spans="1:45" ht="15" x14ac:dyDescent="0.25">
      <c r="A18" s="21" t="s">
        <v>115</v>
      </c>
      <c r="B18" s="45">
        <f>Werte2!B17</f>
        <v>0</v>
      </c>
      <c r="C18" s="99">
        <f>'S14'!$H$103</f>
        <v>0</v>
      </c>
      <c r="D18" s="54" t="str">
        <f t="shared" si="0"/>
        <v>FB</v>
      </c>
      <c r="E18" s="339">
        <f>Werte2!EV17/$E$4</f>
        <v>0</v>
      </c>
      <c r="F18" s="339">
        <f>Werte2!EW17/$F$4</f>
        <v>0</v>
      </c>
      <c r="G18" s="146">
        <f>Werte2!EX17/$G$4</f>
        <v>0</v>
      </c>
      <c r="H18" s="146">
        <f>Werte2!EY17/$H$4</f>
        <v>0</v>
      </c>
      <c r="I18" s="146">
        <f>Werte2!EZ17/$I$4</f>
        <v>0</v>
      </c>
      <c r="J18" s="146">
        <f>Werte2!FA17/$J$4</f>
        <v>0</v>
      </c>
      <c r="K18" s="146">
        <f>Werte2!FB17/$K$4</f>
        <v>0</v>
      </c>
      <c r="L18" s="146">
        <f>Werte2!FC17/$L$4</f>
        <v>0</v>
      </c>
      <c r="M18" s="146">
        <f>Werte2!FD17/$M$4</f>
        <v>0</v>
      </c>
      <c r="N18" s="146">
        <f>Werte2!FE17/$N$4</f>
        <v>0</v>
      </c>
      <c r="O18" s="146">
        <f>Werte2!FF17/$O$4</f>
        <v>0</v>
      </c>
      <c r="P18" s="146">
        <f>Werte2!FG17/$P$4</f>
        <v>0</v>
      </c>
      <c r="Q18" s="146">
        <f>Werte2!FH17/$Q$4</f>
        <v>0</v>
      </c>
      <c r="R18" s="146">
        <f>Werte2!FI17/$R$4</f>
        <v>0</v>
      </c>
      <c r="S18" s="146">
        <f>Werte2!FJ17/$S$4</f>
        <v>0</v>
      </c>
      <c r="T18" s="146">
        <f>Werte2!FK17/$T$4</f>
        <v>0</v>
      </c>
      <c r="U18" s="146">
        <f>Werte2!FL17/$U$4</f>
        <v>0</v>
      </c>
      <c r="V18" s="146">
        <f>Werte2!FM17/$V$4</f>
        <v>0</v>
      </c>
      <c r="W18" s="146">
        <f>Werte2!FN17/$W$4</f>
        <v>0</v>
      </c>
      <c r="X18" s="146">
        <f>Werte2!FO17/$X$4</f>
        <v>0</v>
      </c>
      <c r="Y18" s="146">
        <f>Werte2!FP17/$Y$4</f>
        <v>0</v>
      </c>
      <c r="Z18" s="146">
        <f>Werte2!FQ17/$Z$4</f>
        <v>0</v>
      </c>
      <c r="AA18" s="146">
        <f>Werte2!FR17/$AA$4</f>
        <v>0</v>
      </c>
      <c r="AB18" s="146">
        <f>Werte2!FS17/$AB$4</f>
        <v>0</v>
      </c>
      <c r="AC18" s="146">
        <f>Werte2!FT17/$AC$4</f>
        <v>0</v>
      </c>
      <c r="AD18" s="146">
        <f>Werte2!FU17/$AD$4</f>
        <v>0</v>
      </c>
      <c r="AE18" s="146">
        <f>Werte2!FV17/$AE$4</f>
        <v>0</v>
      </c>
      <c r="AF18" s="146">
        <f>Werte2!FW17/$AF$4</f>
        <v>0</v>
      </c>
      <c r="AG18" s="146">
        <f>Werte2!FX17/$AG$4</f>
        <v>0</v>
      </c>
      <c r="AH18" s="146">
        <f>Werte2!FY17/$AH$4</f>
        <v>0</v>
      </c>
      <c r="AI18" s="146">
        <f>Werte2!FZ17/$AI$4</f>
        <v>0</v>
      </c>
      <c r="AJ18" s="146">
        <f>Werte2!GA17/$AJ$4</f>
        <v>0</v>
      </c>
      <c r="AK18" s="146">
        <f>Werte2!GB17/$AK$4</f>
        <v>0</v>
      </c>
      <c r="AL18" s="146">
        <f>Werte2!GC17/$AL$4</f>
        <v>0</v>
      </c>
      <c r="AM18" s="146">
        <f>Werte2!GD17/$AM$4</f>
        <v>0</v>
      </c>
      <c r="AN18" s="146">
        <f>Werte2!GE17/$AN$4</f>
        <v>0</v>
      </c>
      <c r="AO18" s="146">
        <f>Werte2!GF17/$AO$4</f>
        <v>0</v>
      </c>
      <c r="AP18" s="146">
        <f>Werte2!GG17/$AP$4</f>
        <v>0</v>
      </c>
      <c r="AQ18" s="146">
        <f>Werte2!GH17/$AQ$4</f>
        <v>0</v>
      </c>
      <c r="AR18" s="146">
        <f>Werte2!GI17/$AR$4</f>
        <v>0</v>
      </c>
      <c r="AS18" s="49" t="str">
        <f t="shared" si="1"/>
        <v>S</v>
      </c>
    </row>
    <row r="19" spans="1:45" ht="15" x14ac:dyDescent="0.25">
      <c r="A19" s="21" t="s">
        <v>116</v>
      </c>
      <c r="B19" s="45">
        <f>Werte2!B18</f>
        <v>0</v>
      </c>
      <c r="C19" s="99">
        <f>'S15'!$H$103</f>
        <v>0</v>
      </c>
      <c r="D19" s="54" t="str">
        <f t="shared" si="0"/>
        <v>FB</v>
      </c>
      <c r="E19" s="339">
        <f>Werte2!EV18/$E$4</f>
        <v>0</v>
      </c>
      <c r="F19" s="339">
        <f>Werte2!EW18/$F$4</f>
        <v>0</v>
      </c>
      <c r="G19" s="146">
        <f>Werte2!EX18/$G$4</f>
        <v>0</v>
      </c>
      <c r="H19" s="146">
        <f>Werte2!EY18/$H$4</f>
        <v>0</v>
      </c>
      <c r="I19" s="146">
        <f>Werte2!EZ18/$I$4</f>
        <v>0</v>
      </c>
      <c r="J19" s="146">
        <f>Werte2!FA18/$J$4</f>
        <v>0</v>
      </c>
      <c r="K19" s="146">
        <f>Werte2!FB18/$K$4</f>
        <v>0</v>
      </c>
      <c r="L19" s="146">
        <f>Werte2!FC18/$L$4</f>
        <v>0</v>
      </c>
      <c r="M19" s="146">
        <f>Werte2!FD18/$M$4</f>
        <v>0</v>
      </c>
      <c r="N19" s="146">
        <f>Werte2!FE18/$N$4</f>
        <v>0</v>
      </c>
      <c r="O19" s="146">
        <f>Werte2!FF18/$O$4</f>
        <v>0</v>
      </c>
      <c r="P19" s="146">
        <f>Werte2!FG18/$P$4</f>
        <v>0</v>
      </c>
      <c r="Q19" s="146">
        <f>Werte2!FH18/$Q$4</f>
        <v>0</v>
      </c>
      <c r="R19" s="146">
        <f>Werte2!FI18/$R$4</f>
        <v>0</v>
      </c>
      <c r="S19" s="146">
        <f>Werte2!FJ18/$S$4</f>
        <v>0</v>
      </c>
      <c r="T19" s="146">
        <f>Werte2!FK18/$T$4</f>
        <v>0</v>
      </c>
      <c r="U19" s="146">
        <f>Werte2!FL18/$U$4</f>
        <v>0</v>
      </c>
      <c r="V19" s="146">
        <f>Werte2!FM18/$V$4</f>
        <v>0</v>
      </c>
      <c r="W19" s="146">
        <f>Werte2!FN18/$W$4</f>
        <v>0</v>
      </c>
      <c r="X19" s="146">
        <f>Werte2!FO18/$X$4</f>
        <v>0</v>
      </c>
      <c r="Y19" s="146">
        <f>Werte2!FP18/$Y$4</f>
        <v>0</v>
      </c>
      <c r="Z19" s="146">
        <f>Werte2!FQ18/$Z$4</f>
        <v>0</v>
      </c>
      <c r="AA19" s="146">
        <f>Werte2!FR18/$AA$4</f>
        <v>0</v>
      </c>
      <c r="AB19" s="146">
        <f>Werte2!FS18/$AB$4</f>
        <v>0</v>
      </c>
      <c r="AC19" s="146">
        <f>Werte2!FT18/$AC$4</f>
        <v>0</v>
      </c>
      <c r="AD19" s="146">
        <f>Werte2!FU18/$AD$4</f>
        <v>0</v>
      </c>
      <c r="AE19" s="146">
        <f>Werte2!FV18/$AE$4</f>
        <v>0</v>
      </c>
      <c r="AF19" s="146">
        <f>Werte2!FW18/$AF$4</f>
        <v>0</v>
      </c>
      <c r="AG19" s="146">
        <f>Werte2!FX18/$AG$4</f>
        <v>0</v>
      </c>
      <c r="AH19" s="146">
        <f>Werte2!FY18/$AH$4</f>
        <v>0</v>
      </c>
      <c r="AI19" s="146">
        <f>Werte2!FZ18/$AI$4</f>
        <v>0</v>
      </c>
      <c r="AJ19" s="146">
        <f>Werte2!GA18/$AJ$4</f>
        <v>0</v>
      </c>
      <c r="AK19" s="146">
        <f>Werte2!GB18/$AK$4</f>
        <v>0</v>
      </c>
      <c r="AL19" s="146">
        <f>Werte2!GC18/$AL$4</f>
        <v>0</v>
      </c>
      <c r="AM19" s="146">
        <f>Werte2!GD18/$AM$4</f>
        <v>0</v>
      </c>
      <c r="AN19" s="146">
        <f>Werte2!GE18/$AN$4</f>
        <v>0</v>
      </c>
      <c r="AO19" s="146">
        <f>Werte2!GF18/$AO$4</f>
        <v>0</v>
      </c>
      <c r="AP19" s="146">
        <f>Werte2!GG18/$AP$4</f>
        <v>0</v>
      </c>
      <c r="AQ19" s="146">
        <f>Werte2!GH18/$AQ$4</f>
        <v>0</v>
      </c>
      <c r="AR19" s="146">
        <f>Werte2!GI18/$AR$4</f>
        <v>0</v>
      </c>
      <c r="AS19" s="49" t="str">
        <f t="shared" si="1"/>
        <v>S</v>
      </c>
    </row>
    <row r="20" spans="1:45" ht="15" x14ac:dyDescent="0.25">
      <c r="A20" s="21" t="s">
        <v>117</v>
      </c>
      <c r="B20" s="45">
        <f>Werte2!B19</f>
        <v>0</v>
      </c>
      <c r="C20" s="99">
        <f>'S16'!$H$103</f>
        <v>0</v>
      </c>
      <c r="D20" s="54" t="str">
        <f t="shared" si="0"/>
        <v>FB</v>
      </c>
      <c r="E20" s="339">
        <f>Werte2!EV19/$E$4</f>
        <v>0</v>
      </c>
      <c r="F20" s="339">
        <f>Werte2!EW19/$F$4</f>
        <v>0</v>
      </c>
      <c r="G20" s="146">
        <f>Werte2!EX19/$G$4</f>
        <v>0</v>
      </c>
      <c r="H20" s="146">
        <f>Werte2!EY19/$H$4</f>
        <v>0</v>
      </c>
      <c r="I20" s="146">
        <f>Werte2!EZ19/$I$4</f>
        <v>0</v>
      </c>
      <c r="J20" s="146">
        <f>Werte2!FA19/$J$4</f>
        <v>0</v>
      </c>
      <c r="K20" s="146">
        <f>Werte2!FB19/$K$4</f>
        <v>0</v>
      </c>
      <c r="L20" s="146">
        <f>Werte2!FC19/$L$4</f>
        <v>0</v>
      </c>
      <c r="M20" s="146">
        <f>Werte2!FD19/$M$4</f>
        <v>0</v>
      </c>
      <c r="N20" s="146">
        <f>Werte2!FE19/$N$4</f>
        <v>0</v>
      </c>
      <c r="O20" s="146">
        <f>Werte2!FF19/$O$4</f>
        <v>0</v>
      </c>
      <c r="P20" s="146">
        <f>Werte2!FG19/$P$4</f>
        <v>0</v>
      </c>
      <c r="Q20" s="146">
        <f>Werte2!FH19/$Q$4</f>
        <v>0</v>
      </c>
      <c r="R20" s="146">
        <f>Werte2!FI19/$R$4</f>
        <v>0</v>
      </c>
      <c r="S20" s="146">
        <f>Werte2!FJ19/$S$4</f>
        <v>0</v>
      </c>
      <c r="T20" s="146">
        <f>Werte2!FK19/$T$4</f>
        <v>0</v>
      </c>
      <c r="U20" s="146">
        <f>Werte2!FL19/$U$4</f>
        <v>0</v>
      </c>
      <c r="V20" s="146">
        <f>Werte2!FM19/$V$4</f>
        <v>0</v>
      </c>
      <c r="W20" s="146">
        <f>Werte2!FN19/$W$4</f>
        <v>0</v>
      </c>
      <c r="X20" s="146">
        <f>Werte2!FO19/$X$4</f>
        <v>0</v>
      </c>
      <c r="Y20" s="146">
        <f>Werte2!FP19/$Y$4</f>
        <v>0</v>
      </c>
      <c r="Z20" s="146">
        <f>Werte2!FQ19/$Z$4</f>
        <v>0</v>
      </c>
      <c r="AA20" s="146">
        <f>Werte2!FR19/$AA$4</f>
        <v>0</v>
      </c>
      <c r="AB20" s="146">
        <f>Werte2!FS19/$AB$4</f>
        <v>0</v>
      </c>
      <c r="AC20" s="146">
        <f>Werte2!FT19/$AC$4</f>
        <v>0</v>
      </c>
      <c r="AD20" s="146">
        <f>Werte2!FU19/$AD$4</f>
        <v>0</v>
      </c>
      <c r="AE20" s="146">
        <f>Werte2!FV19/$AE$4</f>
        <v>0</v>
      </c>
      <c r="AF20" s="146">
        <f>Werte2!FW19/$AF$4</f>
        <v>0</v>
      </c>
      <c r="AG20" s="146">
        <f>Werte2!FX19/$AG$4</f>
        <v>0</v>
      </c>
      <c r="AH20" s="146">
        <f>Werte2!FY19/$AH$4</f>
        <v>0</v>
      </c>
      <c r="AI20" s="146">
        <f>Werte2!FZ19/$AI$4</f>
        <v>0</v>
      </c>
      <c r="AJ20" s="146">
        <f>Werte2!GA19/$AJ$4</f>
        <v>0</v>
      </c>
      <c r="AK20" s="146">
        <f>Werte2!GB19/$AK$4</f>
        <v>0</v>
      </c>
      <c r="AL20" s="146">
        <f>Werte2!GC19/$AL$4</f>
        <v>0</v>
      </c>
      <c r="AM20" s="146">
        <f>Werte2!GD19/$AM$4</f>
        <v>0</v>
      </c>
      <c r="AN20" s="146">
        <f>Werte2!GE19/$AN$4</f>
        <v>0</v>
      </c>
      <c r="AO20" s="146">
        <f>Werte2!GF19/$AO$4</f>
        <v>0</v>
      </c>
      <c r="AP20" s="146">
        <f>Werte2!GG19/$AP$4</f>
        <v>0</v>
      </c>
      <c r="AQ20" s="146">
        <f>Werte2!GH19/$AQ$4</f>
        <v>0</v>
      </c>
      <c r="AR20" s="146">
        <f>Werte2!GI19/$AR$4</f>
        <v>0</v>
      </c>
      <c r="AS20" s="49" t="str">
        <f t="shared" si="1"/>
        <v>S</v>
      </c>
    </row>
    <row r="21" spans="1:45" ht="15" x14ac:dyDescent="0.25">
      <c r="A21" s="21" t="s">
        <v>118</v>
      </c>
      <c r="B21" s="45">
        <f>Werte2!B20</f>
        <v>0</v>
      </c>
      <c r="C21" s="99">
        <f>'S17'!$H$103</f>
        <v>0</v>
      </c>
      <c r="D21" s="54" t="str">
        <f t="shared" si="0"/>
        <v>FB</v>
      </c>
      <c r="E21" s="339">
        <f>Werte2!EV20/$E$4</f>
        <v>0</v>
      </c>
      <c r="F21" s="339">
        <f>Werte2!EW20/$F$4</f>
        <v>0</v>
      </c>
      <c r="G21" s="146">
        <f>Werte2!EX20/$G$4</f>
        <v>0</v>
      </c>
      <c r="H21" s="146">
        <f>Werte2!EY20/$H$4</f>
        <v>0</v>
      </c>
      <c r="I21" s="146">
        <f>Werte2!EZ20/$I$4</f>
        <v>0</v>
      </c>
      <c r="J21" s="146">
        <f>Werte2!FA20/$J$4</f>
        <v>0</v>
      </c>
      <c r="K21" s="146">
        <f>Werte2!FB20/$K$4</f>
        <v>0</v>
      </c>
      <c r="L21" s="146">
        <f>Werte2!FC20/$L$4</f>
        <v>0</v>
      </c>
      <c r="M21" s="146">
        <f>Werte2!FD20/$M$4</f>
        <v>0</v>
      </c>
      <c r="N21" s="146">
        <f>Werte2!FE20/$N$4</f>
        <v>0</v>
      </c>
      <c r="O21" s="146">
        <f>Werte2!FF20/$O$4</f>
        <v>0</v>
      </c>
      <c r="P21" s="146">
        <f>Werte2!FG20/$P$4</f>
        <v>0</v>
      </c>
      <c r="Q21" s="146">
        <f>Werte2!FH20/$Q$4</f>
        <v>0</v>
      </c>
      <c r="R21" s="146">
        <f>Werte2!FI20/$R$4</f>
        <v>0</v>
      </c>
      <c r="S21" s="146">
        <f>Werte2!FJ20/$S$4</f>
        <v>0</v>
      </c>
      <c r="T21" s="146">
        <f>Werte2!FK20/$T$4</f>
        <v>0</v>
      </c>
      <c r="U21" s="146">
        <f>Werte2!FL20/$U$4</f>
        <v>0</v>
      </c>
      <c r="V21" s="146">
        <f>Werte2!FM20/$V$4</f>
        <v>0</v>
      </c>
      <c r="W21" s="146">
        <f>Werte2!FN20/$W$4</f>
        <v>0</v>
      </c>
      <c r="X21" s="146">
        <f>Werte2!FO20/$X$4</f>
        <v>0</v>
      </c>
      <c r="Y21" s="146">
        <f>Werte2!FP20/$Y$4</f>
        <v>0</v>
      </c>
      <c r="Z21" s="146">
        <f>Werte2!FQ20/$Z$4</f>
        <v>0</v>
      </c>
      <c r="AA21" s="146">
        <f>Werte2!FR20/$AA$4</f>
        <v>0</v>
      </c>
      <c r="AB21" s="146">
        <f>Werte2!FS20/$AB$4</f>
        <v>0</v>
      </c>
      <c r="AC21" s="146">
        <f>Werte2!FT20/$AC$4</f>
        <v>0</v>
      </c>
      <c r="AD21" s="146">
        <f>Werte2!FU20/$AD$4</f>
        <v>0</v>
      </c>
      <c r="AE21" s="146">
        <f>Werte2!FV20/$AE$4</f>
        <v>0</v>
      </c>
      <c r="AF21" s="146">
        <f>Werte2!FW20/$AF$4</f>
        <v>0</v>
      </c>
      <c r="AG21" s="146">
        <f>Werte2!FX20/$AG$4</f>
        <v>0</v>
      </c>
      <c r="AH21" s="146">
        <f>Werte2!FY20/$AH$4</f>
        <v>0</v>
      </c>
      <c r="AI21" s="146">
        <f>Werte2!FZ20/$AI$4</f>
        <v>0</v>
      </c>
      <c r="AJ21" s="146">
        <f>Werte2!GA20/$AJ$4</f>
        <v>0</v>
      </c>
      <c r="AK21" s="146">
        <f>Werte2!GB20/$AK$4</f>
        <v>0</v>
      </c>
      <c r="AL21" s="146">
        <f>Werte2!GC20/$AL$4</f>
        <v>0</v>
      </c>
      <c r="AM21" s="146">
        <f>Werte2!GD20/$AM$4</f>
        <v>0</v>
      </c>
      <c r="AN21" s="146">
        <f>Werte2!GE20/$AN$4</f>
        <v>0</v>
      </c>
      <c r="AO21" s="146">
        <f>Werte2!GF20/$AO$4</f>
        <v>0</v>
      </c>
      <c r="AP21" s="146">
        <f>Werte2!GG20/$AP$4</f>
        <v>0</v>
      </c>
      <c r="AQ21" s="146">
        <f>Werte2!GH20/$AQ$4</f>
        <v>0</v>
      </c>
      <c r="AR21" s="146">
        <f>Werte2!GI20/$AR$4</f>
        <v>0</v>
      </c>
      <c r="AS21" s="49" t="str">
        <f t="shared" si="1"/>
        <v>S</v>
      </c>
    </row>
    <row r="22" spans="1:45" ht="15" x14ac:dyDescent="0.25">
      <c r="A22" s="21" t="s">
        <v>119</v>
      </c>
      <c r="B22" s="45">
        <f>Werte2!B21</f>
        <v>0</v>
      </c>
      <c r="C22" s="99">
        <f>'S18'!$H$103</f>
        <v>0</v>
      </c>
      <c r="D22" s="54" t="str">
        <f t="shared" si="0"/>
        <v>FB</v>
      </c>
      <c r="E22" s="339">
        <f>Werte2!EV21/$E$4</f>
        <v>0</v>
      </c>
      <c r="F22" s="339">
        <f>Werte2!EW21/$F$4</f>
        <v>0</v>
      </c>
      <c r="G22" s="146">
        <f>Werte2!EX21/$G$4</f>
        <v>0</v>
      </c>
      <c r="H22" s="146">
        <f>Werte2!EY21/$H$4</f>
        <v>0</v>
      </c>
      <c r="I22" s="146">
        <f>Werte2!EZ21/$I$4</f>
        <v>0</v>
      </c>
      <c r="J22" s="146">
        <f>Werte2!FA21/$J$4</f>
        <v>0</v>
      </c>
      <c r="K22" s="146">
        <f>Werte2!FB21/$K$4</f>
        <v>0</v>
      </c>
      <c r="L22" s="146">
        <f>Werte2!FC21/$L$4</f>
        <v>0</v>
      </c>
      <c r="M22" s="146">
        <f>Werte2!FD21/$M$4</f>
        <v>0</v>
      </c>
      <c r="N22" s="146">
        <f>Werte2!FE21/$N$4</f>
        <v>0</v>
      </c>
      <c r="O22" s="146">
        <f>Werte2!FF21/$O$4</f>
        <v>0</v>
      </c>
      <c r="P22" s="146">
        <f>Werte2!FG21/$P$4</f>
        <v>0</v>
      </c>
      <c r="Q22" s="146">
        <f>Werte2!FH21/$Q$4</f>
        <v>0</v>
      </c>
      <c r="R22" s="146">
        <f>Werte2!FI21/$R$4</f>
        <v>0</v>
      </c>
      <c r="S22" s="146">
        <f>Werte2!FJ21/$S$4</f>
        <v>0</v>
      </c>
      <c r="T22" s="146">
        <f>Werte2!FK21/$T$4</f>
        <v>0</v>
      </c>
      <c r="U22" s="146">
        <f>Werte2!FL21/$U$4</f>
        <v>0</v>
      </c>
      <c r="V22" s="146">
        <f>Werte2!FM21/$V$4</f>
        <v>0</v>
      </c>
      <c r="W22" s="146">
        <f>Werte2!FN21/$W$4</f>
        <v>0</v>
      </c>
      <c r="X22" s="146">
        <f>Werte2!FO21/$X$4</f>
        <v>0</v>
      </c>
      <c r="Y22" s="146">
        <f>Werte2!FP21/$Y$4</f>
        <v>0</v>
      </c>
      <c r="Z22" s="146">
        <f>Werte2!FQ21/$Z$4</f>
        <v>0</v>
      </c>
      <c r="AA22" s="146">
        <f>Werte2!FR21/$AA$4</f>
        <v>0</v>
      </c>
      <c r="AB22" s="146">
        <f>Werte2!FS21/$AB$4</f>
        <v>0</v>
      </c>
      <c r="AC22" s="146">
        <f>Werte2!FT21/$AC$4</f>
        <v>0</v>
      </c>
      <c r="AD22" s="146">
        <f>Werte2!FU21/$AD$4</f>
        <v>0</v>
      </c>
      <c r="AE22" s="146">
        <f>Werte2!FV21/$AE$4</f>
        <v>0</v>
      </c>
      <c r="AF22" s="146">
        <f>Werte2!FW21/$AF$4</f>
        <v>0</v>
      </c>
      <c r="AG22" s="146">
        <f>Werte2!FX21/$AG$4</f>
        <v>0</v>
      </c>
      <c r="AH22" s="146">
        <f>Werte2!FY21/$AH$4</f>
        <v>0</v>
      </c>
      <c r="AI22" s="146">
        <f>Werte2!FZ21/$AI$4</f>
        <v>0</v>
      </c>
      <c r="AJ22" s="146">
        <f>Werte2!GA21/$AJ$4</f>
        <v>0</v>
      </c>
      <c r="AK22" s="146">
        <f>Werte2!GB21/$AK$4</f>
        <v>0</v>
      </c>
      <c r="AL22" s="146">
        <f>Werte2!GC21/$AL$4</f>
        <v>0</v>
      </c>
      <c r="AM22" s="146">
        <f>Werte2!GD21/$AM$4</f>
        <v>0</v>
      </c>
      <c r="AN22" s="146">
        <f>Werte2!GE21/$AN$4</f>
        <v>0</v>
      </c>
      <c r="AO22" s="146">
        <f>Werte2!GF21/$AO$4</f>
        <v>0</v>
      </c>
      <c r="AP22" s="146">
        <f>Werte2!GG21/$AP$4</f>
        <v>0</v>
      </c>
      <c r="AQ22" s="146">
        <f>Werte2!GH21/$AQ$4</f>
        <v>0</v>
      </c>
      <c r="AR22" s="146">
        <f>Werte2!GI21/$AR$4</f>
        <v>0</v>
      </c>
      <c r="AS22" s="49" t="str">
        <f t="shared" si="1"/>
        <v>S</v>
      </c>
    </row>
    <row r="23" spans="1:45" ht="15" x14ac:dyDescent="0.25">
      <c r="A23" s="21" t="s">
        <v>120</v>
      </c>
      <c r="B23" s="45">
        <f>Werte2!B22</f>
        <v>0</v>
      </c>
      <c r="C23" s="99">
        <f>'S19'!$H$103</f>
        <v>0</v>
      </c>
      <c r="D23" s="54" t="str">
        <f t="shared" si="0"/>
        <v>FB</v>
      </c>
      <c r="E23" s="339">
        <f>Werte2!EV22/$E$4</f>
        <v>0</v>
      </c>
      <c r="F23" s="339">
        <f>Werte2!EW22/$F$4</f>
        <v>0</v>
      </c>
      <c r="G23" s="146">
        <f>Werte2!EX22/$G$4</f>
        <v>0</v>
      </c>
      <c r="H23" s="146">
        <f>Werte2!EY22/$H$4</f>
        <v>0</v>
      </c>
      <c r="I23" s="146">
        <f>Werte2!EZ22/$I$4</f>
        <v>0</v>
      </c>
      <c r="J23" s="146">
        <f>Werte2!FA22/$J$4</f>
        <v>0</v>
      </c>
      <c r="K23" s="146">
        <f>Werte2!FB22/$K$4</f>
        <v>0</v>
      </c>
      <c r="L23" s="146">
        <f>Werte2!FC22/$L$4</f>
        <v>0</v>
      </c>
      <c r="M23" s="146">
        <f>Werte2!FD22/$M$4</f>
        <v>0</v>
      </c>
      <c r="N23" s="146">
        <f>Werte2!FE22/$N$4</f>
        <v>0</v>
      </c>
      <c r="O23" s="146">
        <f>Werte2!FF22/$O$4</f>
        <v>0</v>
      </c>
      <c r="P23" s="146">
        <f>Werte2!FG22/$P$4</f>
        <v>0</v>
      </c>
      <c r="Q23" s="146">
        <f>Werte2!FH22/$Q$4</f>
        <v>0</v>
      </c>
      <c r="R23" s="146">
        <f>Werte2!FI22/$R$4</f>
        <v>0</v>
      </c>
      <c r="S23" s="146">
        <f>Werte2!FJ22/$S$4</f>
        <v>0</v>
      </c>
      <c r="T23" s="146">
        <f>Werte2!FK22/$T$4</f>
        <v>0</v>
      </c>
      <c r="U23" s="146">
        <f>Werte2!FL22/$U$4</f>
        <v>0</v>
      </c>
      <c r="V23" s="146">
        <f>Werte2!FM22/$V$4</f>
        <v>0</v>
      </c>
      <c r="W23" s="146">
        <f>Werte2!FN22/$W$4</f>
        <v>0</v>
      </c>
      <c r="X23" s="146">
        <f>Werte2!FO22/$X$4</f>
        <v>0</v>
      </c>
      <c r="Y23" s="146">
        <f>Werte2!FP22/$Y$4</f>
        <v>0</v>
      </c>
      <c r="Z23" s="146">
        <f>Werte2!FQ22/$Z$4</f>
        <v>0</v>
      </c>
      <c r="AA23" s="146">
        <f>Werte2!FR22/$AA$4</f>
        <v>0</v>
      </c>
      <c r="AB23" s="146">
        <f>Werte2!FS22/$AB$4</f>
        <v>0</v>
      </c>
      <c r="AC23" s="146">
        <f>Werte2!FT22/$AC$4</f>
        <v>0</v>
      </c>
      <c r="AD23" s="146">
        <f>Werte2!FU22/$AD$4</f>
        <v>0</v>
      </c>
      <c r="AE23" s="146">
        <f>Werte2!FV22/$AE$4</f>
        <v>0</v>
      </c>
      <c r="AF23" s="146">
        <f>Werte2!FW22/$AF$4</f>
        <v>0</v>
      </c>
      <c r="AG23" s="146">
        <f>Werte2!FX22/$AG$4</f>
        <v>0</v>
      </c>
      <c r="AH23" s="146">
        <f>Werte2!FY22/$AH$4</f>
        <v>0</v>
      </c>
      <c r="AI23" s="146">
        <f>Werte2!FZ22/$AI$4</f>
        <v>0</v>
      </c>
      <c r="AJ23" s="146">
        <f>Werte2!GA22/$AJ$4</f>
        <v>0</v>
      </c>
      <c r="AK23" s="146">
        <f>Werte2!GB22/$AK$4</f>
        <v>0</v>
      </c>
      <c r="AL23" s="146">
        <f>Werte2!GC22/$AL$4</f>
        <v>0</v>
      </c>
      <c r="AM23" s="146">
        <f>Werte2!GD22/$AM$4</f>
        <v>0</v>
      </c>
      <c r="AN23" s="146">
        <f>Werte2!GE22/$AN$4</f>
        <v>0</v>
      </c>
      <c r="AO23" s="146">
        <f>Werte2!GF22/$AO$4</f>
        <v>0</v>
      </c>
      <c r="AP23" s="146">
        <f>Werte2!GG22/$AP$4</f>
        <v>0</v>
      </c>
      <c r="AQ23" s="146">
        <f>Werte2!GH22/$AQ$4</f>
        <v>0</v>
      </c>
      <c r="AR23" s="146">
        <f>Werte2!GI22/$AR$4</f>
        <v>0</v>
      </c>
      <c r="AS23" s="49" t="str">
        <f t="shared" si="1"/>
        <v>S</v>
      </c>
    </row>
    <row r="24" spans="1:45" ht="15" x14ac:dyDescent="0.25">
      <c r="A24" s="21" t="s">
        <v>121</v>
      </c>
      <c r="B24" s="45">
        <f>Werte2!B23</f>
        <v>0</v>
      </c>
      <c r="C24" s="99">
        <f>'S20'!$H$103</f>
        <v>0</v>
      </c>
      <c r="D24" s="54" t="str">
        <f t="shared" si="0"/>
        <v>FB</v>
      </c>
      <c r="E24" s="339">
        <f>Werte2!EV23/$E$4</f>
        <v>0</v>
      </c>
      <c r="F24" s="339">
        <f>Werte2!EW23/$F$4</f>
        <v>0</v>
      </c>
      <c r="G24" s="146">
        <f>Werte2!EX23/$G$4</f>
        <v>0</v>
      </c>
      <c r="H24" s="146">
        <f>Werte2!EY23/$H$4</f>
        <v>0</v>
      </c>
      <c r="I24" s="146">
        <f>Werte2!EZ23/$I$4</f>
        <v>0</v>
      </c>
      <c r="J24" s="146">
        <f>Werte2!FA23/$J$4</f>
        <v>0</v>
      </c>
      <c r="K24" s="146">
        <f>Werte2!FB23/$K$4</f>
        <v>0</v>
      </c>
      <c r="L24" s="146">
        <f>Werte2!FC23/$L$4</f>
        <v>0</v>
      </c>
      <c r="M24" s="146">
        <f>Werte2!FD23/$M$4</f>
        <v>0</v>
      </c>
      <c r="N24" s="146">
        <f>Werte2!FE23/$N$4</f>
        <v>0</v>
      </c>
      <c r="O24" s="146">
        <f>Werte2!FF23/$O$4</f>
        <v>0</v>
      </c>
      <c r="P24" s="146">
        <f>Werte2!FG23/$P$4</f>
        <v>0</v>
      </c>
      <c r="Q24" s="146">
        <f>Werte2!FH23/$Q$4</f>
        <v>0</v>
      </c>
      <c r="R24" s="146">
        <f>Werte2!FI23/$R$4</f>
        <v>0</v>
      </c>
      <c r="S24" s="146">
        <f>Werte2!FJ23/$S$4</f>
        <v>0</v>
      </c>
      <c r="T24" s="146">
        <f>Werte2!FK23/$T$4</f>
        <v>0</v>
      </c>
      <c r="U24" s="146">
        <f>Werte2!FL23/$U$4</f>
        <v>0</v>
      </c>
      <c r="V24" s="146">
        <f>Werte2!FM23/$V$4</f>
        <v>0</v>
      </c>
      <c r="W24" s="146">
        <f>Werte2!FN23/$W$4</f>
        <v>0</v>
      </c>
      <c r="X24" s="146">
        <f>Werte2!FO23/$X$4</f>
        <v>0</v>
      </c>
      <c r="Y24" s="146">
        <f>Werte2!FP23/$Y$4</f>
        <v>0</v>
      </c>
      <c r="Z24" s="146">
        <f>Werte2!FQ23/$Z$4</f>
        <v>0</v>
      </c>
      <c r="AA24" s="146">
        <f>Werte2!FR23/$AA$4</f>
        <v>0</v>
      </c>
      <c r="AB24" s="146">
        <f>Werte2!FS23/$AB$4</f>
        <v>0</v>
      </c>
      <c r="AC24" s="146">
        <f>Werte2!FT23/$AC$4</f>
        <v>0</v>
      </c>
      <c r="AD24" s="146">
        <f>Werte2!FU23/$AD$4</f>
        <v>0</v>
      </c>
      <c r="AE24" s="146">
        <f>Werte2!FV23/$AE$4</f>
        <v>0</v>
      </c>
      <c r="AF24" s="146">
        <f>Werte2!FW23/$AF$4</f>
        <v>0</v>
      </c>
      <c r="AG24" s="146">
        <f>Werte2!FX23/$AG$4</f>
        <v>0</v>
      </c>
      <c r="AH24" s="146">
        <f>Werte2!FY23/$AH$4</f>
        <v>0</v>
      </c>
      <c r="AI24" s="146">
        <f>Werte2!FZ23/$AI$4</f>
        <v>0</v>
      </c>
      <c r="AJ24" s="146">
        <f>Werte2!GA23/$AJ$4</f>
        <v>0</v>
      </c>
      <c r="AK24" s="146">
        <f>Werte2!GB23/$AK$4</f>
        <v>0</v>
      </c>
      <c r="AL24" s="146">
        <f>Werte2!GC23/$AL$4</f>
        <v>0</v>
      </c>
      <c r="AM24" s="146">
        <f>Werte2!GD23/$AM$4</f>
        <v>0</v>
      </c>
      <c r="AN24" s="146">
        <f>Werte2!GE23/$AN$4</f>
        <v>0</v>
      </c>
      <c r="AO24" s="146">
        <f>Werte2!GF23/$AO$4</f>
        <v>0</v>
      </c>
      <c r="AP24" s="146">
        <f>Werte2!GG23/$AP$4</f>
        <v>0</v>
      </c>
      <c r="AQ24" s="146">
        <f>Werte2!GH23/$AQ$4</f>
        <v>0</v>
      </c>
      <c r="AR24" s="146">
        <f>Werte2!GI23/$AR$4</f>
        <v>0</v>
      </c>
      <c r="AS24" s="49" t="str">
        <f t="shared" si="1"/>
        <v>S</v>
      </c>
    </row>
    <row r="25" spans="1:45" ht="15" x14ac:dyDescent="0.25">
      <c r="A25" s="21" t="s">
        <v>122</v>
      </c>
      <c r="B25" s="45">
        <f>Werte2!B24</f>
        <v>0</v>
      </c>
      <c r="C25" s="99">
        <f>'S21'!$H$103</f>
        <v>0</v>
      </c>
      <c r="D25" s="54" t="str">
        <f t="shared" si="0"/>
        <v>FB</v>
      </c>
      <c r="E25" s="339">
        <f>Werte2!EV24/$E$4</f>
        <v>0</v>
      </c>
      <c r="F25" s="339">
        <f>Werte2!EW24/$F$4</f>
        <v>0</v>
      </c>
      <c r="G25" s="146">
        <f>Werte2!EX24/$G$4</f>
        <v>0</v>
      </c>
      <c r="H25" s="146">
        <f>Werte2!EY24/$H$4</f>
        <v>0</v>
      </c>
      <c r="I25" s="146">
        <f>Werte2!EZ24/$I$4</f>
        <v>0</v>
      </c>
      <c r="J25" s="146">
        <f>Werte2!FA24/$J$4</f>
        <v>0</v>
      </c>
      <c r="K25" s="146">
        <f>Werte2!FB24/$K$4</f>
        <v>0</v>
      </c>
      <c r="L25" s="146">
        <f>Werte2!FC24/$L$4</f>
        <v>0</v>
      </c>
      <c r="M25" s="146">
        <f>Werte2!FD24/$M$4</f>
        <v>0</v>
      </c>
      <c r="N25" s="146">
        <f>Werte2!FE24/$N$4</f>
        <v>0</v>
      </c>
      <c r="O25" s="146">
        <f>Werte2!FF24/$O$4</f>
        <v>0</v>
      </c>
      <c r="P25" s="146">
        <f>Werte2!FG24/$P$4</f>
        <v>0</v>
      </c>
      <c r="Q25" s="146">
        <f>Werte2!FH24/$Q$4</f>
        <v>0</v>
      </c>
      <c r="R25" s="146">
        <f>Werte2!FI24/$R$4</f>
        <v>0</v>
      </c>
      <c r="S25" s="146">
        <f>Werte2!FJ24/$S$4</f>
        <v>0</v>
      </c>
      <c r="T25" s="146">
        <f>Werte2!FK24/$T$4</f>
        <v>0</v>
      </c>
      <c r="U25" s="146">
        <f>Werte2!FL24/$U$4</f>
        <v>0</v>
      </c>
      <c r="V25" s="146">
        <f>Werte2!FM24/$V$4</f>
        <v>0</v>
      </c>
      <c r="W25" s="146">
        <f>Werte2!FN24/$W$4</f>
        <v>0</v>
      </c>
      <c r="X25" s="146">
        <f>Werte2!FO24/$X$4</f>
        <v>0</v>
      </c>
      <c r="Y25" s="146">
        <f>Werte2!FP24/$Y$4</f>
        <v>0</v>
      </c>
      <c r="Z25" s="146">
        <f>Werte2!FQ24/$Z$4</f>
        <v>0</v>
      </c>
      <c r="AA25" s="146">
        <f>Werte2!FR24/$AA$4</f>
        <v>0</v>
      </c>
      <c r="AB25" s="146">
        <f>Werte2!FS24/$AB$4</f>
        <v>0</v>
      </c>
      <c r="AC25" s="146">
        <f>Werte2!FT24/$AC$4</f>
        <v>0</v>
      </c>
      <c r="AD25" s="146">
        <f>Werte2!FU24/$AD$4</f>
        <v>0</v>
      </c>
      <c r="AE25" s="146">
        <f>Werte2!FV24/$AE$4</f>
        <v>0</v>
      </c>
      <c r="AF25" s="146">
        <f>Werte2!FW24/$AF$4</f>
        <v>0</v>
      </c>
      <c r="AG25" s="146">
        <f>Werte2!FX24/$AG$4</f>
        <v>0</v>
      </c>
      <c r="AH25" s="146">
        <f>Werte2!FY24/$AH$4</f>
        <v>0</v>
      </c>
      <c r="AI25" s="146">
        <f>Werte2!FZ24/$AI$4</f>
        <v>0</v>
      </c>
      <c r="AJ25" s="146">
        <f>Werte2!GA24/$AJ$4</f>
        <v>0</v>
      </c>
      <c r="AK25" s="146">
        <f>Werte2!GB24/$AK$4</f>
        <v>0</v>
      </c>
      <c r="AL25" s="146">
        <f>Werte2!GC24/$AL$4</f>
        <v>0</v>
      </c>
      <c r="AM25" s="146">
        <f>Werte2!GD24/$AM$4</f>
        <v>0</v>
      </c>
      <c r="AN25" s="146">
        <f>Werte2!GE24/$AN$4</f>
        <v>0</v>
      </c>
      <c r="AO25" s="146">
        <f>Werte2!GF24/$AO$4</f>
        <v>0</v>
      </c>
      <c r="AP25" s="146">
        <f>Werte2!GG24/$AP$4</f>
        <v>0</v>
      </c>
      <c r="AQ25" s="146">
        <f>Werte2!GH24/$AQ$4</f>
        <v>0</v>
      </c>
      <c r="AR25" s="146">
        <f>Werte2!GI24/$AR$4</f>
        <v>0</v>
      </c>
      <c r="AS25" s="49" t="str">
        <f t="shared" si="1"/>
        <v>S</v>
      </c>
    </row>
    <row r="26" spans="1:45" ht="15" x14ac:dyDescent="0.25">
      <c r="A26" s="21" t="s">
        <v>123</v>
      </c>
      <c r="B26" s="45">
        <f>Werte2!B25</f>
        <v>0</v>
      </c>
      <c r="C26" s="99">
        <f>'S22'!$H$103</f>
        <v>0</v>
      </c>
      <c r="D26" s="54" t="str">
        <f t="shared" si="0"/>
        <v>FB</v>
      </c>
      <c r="E26" s="339">
        <f>Werte2!EV25/$E$4</f>
        <v>0</v>
      </c>
      <c r="F26" s="339">
        <f>Werte2!EW25/$F$4</f>
        <v>0</v>
      </c>
      <c r="G26" s="146">
        <f>Werte2!EX25/$G$4</f>
        <v>0</v>
      </c>
      <c r="H26" s="146">
        <f>Werte2!EY25/$H$4</f>
        <v>0</v>
      </c>
      <c r="I26" s="146">
        <f>Werte2!EZ25/$I$4</f>
        <v>0</v>
      </c>
      <c r="J26" s="146">
        <f>Werte2!FA25/$J$4</f>
        <v>0</v>
      </c>
      <c r="K26" s="146">
        <f>Werte2!FB25/$K$4</f>
        <v>0</v>
      </c>
      <c r="L26" s="146">
        <f>Werte2!FC25/$L$4</f>
        <v>0</v>
      </c>
      <c r="M26" s="146">
        <f>Werte2!FD25/$M$4</f>
        <v>0</v>
      </c>
      <c r="N26" s="146">
        <f>Werte2!FE25/$N$4</f>
        <v>0</v>
      </c>
      <c r="O26" s="146">
        <f>Werte2!FF25/$O$4</f>
        <v>0</v>
      </c>
      <c r="P26" s="146">
        <f>Werte2!FG25/$P$4</f>
        <v>0</v>
      </c>
      <c r="Q26" s="146">
        <f>Werte2!FH25/$Q$4</f>
        <v>0</v>
      </c>
      <c r="R26" s="146">
        <f>Werte2!FI25/$R$4</f>
        <v>0</v>
      </c>
      <c r="S26" s="146">
        <f>Werte2!FJ25/$S$4</f>
        <v>0</v>
      </c>
      <c r="T26" s="146">
        <f>Werte2!FK25/$T$4</f>
        <v>0</v>
      </c>
      <c r="U26" s="146">
        <f>Werte2!FL25/$U$4</f>
        <v>0</v>
      </c>
      <c r="V26" s="146">
        <f>Werte2!FM25/$V$4</f>
        <v>0</v>
      </c>
      <c r="W26" s="146">
        <f>Werte2!FN25/$W$4</f>
        <v>0</v>
      </c>
      <c r="X26" s="146">
        <f>Werte2!FO25/$X$4</f>
        <v>0</v>
      </c>
      <c r="Y26" s="146">
        <f>Werte2!FP25/$Y$4</f>
        <v>0</v>
      </c>
      <c r="Z26" s="146">
        <f>Werte2!FQ25/$Z$4</f>
        <v>0</v>
      </c>
      <c r="AA26" s="146">
        <f>Werte2!FR25/$AA$4</f>
        <v>0</v>
      </c>
      <c r="AB26" s="146">
        <f>Werte2!FS25/$AB$4</f>
        <v>0</v>
      </c>
      <c r="AC26" s="146">
        <f>Werte2!FT25/$AC$4</f>
        <v>0</v>
      </c>
      <c r="AD26" s="146">
        <f>Werte2!FU25/$AD$4</f>
        <v>0</v>
      </c>
      <c r="AE26" s="146">
        <f>Werte2!FV25/$AE$4</f>
        <v>0</v>
      </c>
      <c r="AF26" s="146">
        <f>Werte2!FW25/$AF$4</f>
        <v>0</v>
      </c>
      <c r="AG26" s="146">
        <f>Werte2!FX25/$AG$4</f>
        <v>0</v>
      </c>
      <c r="AH26" s="146">
        <f>Werte2!FY25/$AH$4</f>
        <v>0</v>
      </c>
      <c r="AI26" s="146">
        <f>Werte2!FZ25/$AI$4</f>
        <v>0</v>
      </c>
      <c r="AJ26" s="146">
        <f>Werte2!GA25/$AJ$4</f>
        <v>0</v>
      </c>
      <c r="AK26" s="146">
        <f>Werte2!GB25/$AK$4</f>
        <v>0</v>
      </c>
      <c r="AL26" s="146">
        <f>Werte2!GC25/$AL$4</f>
        <v>0</v>
      </c>
      <c r="AM26" s="146">
        <f>Werte2!GD25/$AM$4</f>
        <v>0</v>
      </c>
      <c r="AN26" s="146">
        <f>Werte2!GE25/$AN$4</f>
        <v>0</v>
      </c>
      <c r="AO26" s="146">
        <f>Werte2!GF25/$AO$4</f>
        <v>0</v>
      </c>
      <c r="AP26" s="146">
        <f>Werte2!GG25/$AP$4</f>
        <v>0</v>
      </c>
      <c r="AQ26" s="146">
        <f>Werte2!GH25/$AQ$4</f>
        <v>0</v>
      </c>
      <c r="AR26" s="146">
        <f>Werte2!GI25/$AR$4</f>
        <v>0</v>
      </c>
      <c r="AS26" s="49" t="str">
        <f t="shared" si="1"/>
        <v>S</v>
      </c>
    </row>
    <row r="27" spans="1:45" ht="15" x14ac:dyDescent="0.25">
      <c r="A27" s="21" t="s">
        <v>124</v>
      </c>
      <c r="B27" s="45">
        <f>Werte2!B26</f>
        <v>0</v>
      </c>
      <c r="C27" s="99">
        <f>'S23'!$H$103</f>
        <v>0</v>
      </c>
      <c r="D27" s="54" t="str">
        <f t="shared" si="0"/>
        <v>FB</v>
      </c>
      <c r="E27" s="339">
        <f>Werte2!EV26/$E$4</f>
        <v>0</v>
      </c>
      <c r="F27" s="339">
        <f>Werte2!EW26/$F$4</f>
        <v>0</v>
      </c>
      <c r="G27" s="146">
        <f>Werte2!EX26/$G$4</f>
        <v>0</v>
      </c>
      <c r="H27" s="146">
        <f>Werte2!EY26/$H$4</f>
        <v>0</v>
      </c>
      <c r="I27" s="146">
        <f>Werte2!EZ26/$I$4</f>
        <v>0</v>
      </c>
      <c r="J27" s="146">
        <f>Werte2!FA26/$J$4</f>
        <v>0</v>
      </c>
      <c r="K27" s="146">
        <f>Werte2!FB26/$K$4</f>
        <v>0</v>
      </c>
      <c r="L27" s="146">
        <f>Werte2!FC26/$L$4</f>
        <v>0</v>
      </c>
      <c r="M27" s="146">
        <f>Werte2!FD26/$M$4</f>
        <v>0</v>
      </c>
      <c r="N27" s="146">
        <f>Werte2!FE26/$N$4</f>
        <v>0</v>
      </c>
      <c r="O27" s="146">
        <f>Werte2!FF26/$O$4</f>
        <v>0</v>
      </c>
      <c r="P27" s="146">
        <f>Werte2!FG26/$P$4</f>
        <v>0</v>
      </c>
      <c r="Q27" s="146">
        <f>Werte2!FH26/$Q$4</f>
        <v>0</v>
      </c>
      <c r="R27" s="146">
        <f>Werte2!FI26/$R$4</f>
        <v>0</v>
      </c>
      <c r="S27" s="146">
        <f>Werte2!FJ26/$S$4</f>
        <v>0</v>
      </c>
      <c r="T27" s="146">
        <f>Werte2!FK26/$T$4</f>
        <v>0</v>
      </c>
      <c r="U27" s="146">
        <f>Werte2!FL26/$U$4</f>
        <v>0</v>
      </c>
      <c r="V27" s="146">
        <f>Werte2!FM26/$V$4</f>
        <v>0</v>
      </c>
      <c r="W27" s="146">
        <f>Werte2!FN26/$W$4</f>
        <v>0</v>
      </c>
      <c r="X27" s="146">
        <f>Werte2!FO26/$X$4</f>
        <v>0</v>
      </c>
      <c r="Y27" s="146">
        <f>Werte2!FP26/$Y$4</f>
        <v>0</v>
      </c>
      <c r="Z27" s="146">
        <f>Werte2!FQ26/$Z$4</f>
        <v>0</v>
      </c>
      <c r="AA27" s="146">
        <f>Werte2!FR26/$AA$4</f>
        <v>0</v>
      </c>
      <c r="AB27" s="146">
        <f>Werte2!FS26/$AB$4</f>
        <v>0</v>
      </c>
      <c r="AC27" s="146">
        <f>Werte2!FT26/$AC$4</f>
        <v>0</v>
      </c>
      <c r="AD27" s="146">
        <f>Werte2!FU26/$AD$4</f>
        <v>0</v>
      </c>
      <c r="AE27" s="146">
        <f>Werte2!FV26/$AE$4</f>
        <v>0</v>
      </c>
      <c r="AF27" s="146">
        <f>Werte2!FW26/$AF$4</f>
        <v>0</v>
      </c>
      <c r="AG27" s="146">
        <f>Werte2!FX26/$AG$4</f>
        <v>0</v>
      </c>
      <c r="AH27" s="146">
        <f>Werte2!FY26/$AH$4</f>
        <v>0</v>
      </c>
      <c r="AI27" s="146">
        <f>Werte2!FZ26/$AI$4</f>
        <v>0</v>
      </c>
      <c r="AJ27" s="146">
        <f>Werte2!GA26/$AJ$4</f>
        <v>0</v>
      </c>
      <c r="AK27" s="146">
        <f>Werte2!GB26/$AK$4</f>
        <v>0</v>
      </c>
      <c r="AL27" s="146">
        <f>Werte2!GC26/$AL$4</f>
        <v>0</v>
      </c>
      <c r="AM27" s="146">
        <f>Werte2!GD26/$AM$4</f>
        <v>0</v>
      </c>
      <c r="AN27" s="146">
        <f>Werte2!GE26/$AN$4</f>
        <v>0</v>
      </c>
      <c r="AO27" s="146">
        <f>Werte2!GF26/$AO$4</f>
        <v>0</v>
      </c>
      <c r="AP27" s="146">
        <f>Werte2!GG26/$AP$4</f>
        <v>0</v>
      </c>
      <c r="AQ27" s="146">
        <f>Werte2!GH26/$AQ$4</f>
        <v>0</v>
      </c>
      <c r="AR27" s="146">
        <f>Werte2!GI26/$AR$4</f>
        <v>0</v>
      </c>
      <c r="AS27" s="49" t="str">
        <f t="shared" si="1"/>
        <v>S</v>
      </c>
    </row>
    <row r="28" spans="1:45" ht="15" x14ac:dyDescent="0.25">
      <c r="A28" s="21" t="s">
        <v>125</v>
      </c>
      <c r="B28" s="45">
        <f>Werte2!B27</f>
        <v>0</v>
      </c>
      <c r="C28" s="99">
        <f>'S24'!$H$103</f>
        <v>0</v>
      </c>
      <c r="D28" s="54" t="str">
        <f t="shared" si="0"/>
        <v>FB</v>
      </c>
      <c r="E28" s="339">
        <f>Werte2!EV27/$E$4</f>
        <v>0</v>
      </c>
      <c r="F28" s="339">
        <f>Werte2!EW27/$F$4</f>
        <v>0</v>
      </c>
      <c r="G28" s="146">
        <f>Werte2!EX27/$G$4</f>
        <v>0</v>
      </c>
      <c r="H28" s="146">
        <f>Werte2!EY27/$H$4</f>
        <v>0</v>
      </c>
      <c r="I28" s="146">
        <f>Werte2!EZ27/$I$4</f>
        <v>0</v>
      </c>
      <c r="J28" s="146">
        <f>Werte2!FA27/$J$4</f>
        <v>0</v>
      </c>
      <c r="K28" s="146">
        <f>Werte2!FB27/$K$4</f>
        <v>0</v>
      </c>
      <c r="L28" s="146">
        <f>Werte2!FC27/$L$4</f>
        <v>0</v>
      </c>
      <c r="M28" s="146">
        <f>Werte2!FD27/$M$4</f>
        <v>0</v>
      </c>
      <c r="N28" s="146">
        <f>Werte2!FE27/$N$4</f>
        <v>0</v>
      </c>
      <c r="O28" s="146">
        <f>Werte2!FF27/$O$4</f>
        <v>0</v>
      </c>
      <c r="P28" s="146">
        <f>Werte2!FG27/$P$4</f>
        <v>0</v>
      </c>
      <c r="Q28" s="146">
        <f>Werte2!FH27/$Q$4</f>
        <v>0</v>
      </c>
      <c r="R28" s="146">
        <f>Werte2!FI27/$R$4</f>
        <v>0</v>
      </c>
      <c r="S28" s="146">
        <f>Werte2!FJ27/$S$4</f>
        <v>0</v>
      </c>
      <c r="T28" s="146">
        <f>Werte2!FK27/$T$4</f>
        <v>0</v>
      </c>
      <c r="U28" s="146">
        <f>Werte2!FL27/$U$4</f>
        <v>0</v>
      </c>
      <c r="V28" s="146">
        <f>Werte2!FM27/$V$4</f>
        <v>0</v>
      </c>
      <c r="W28" s="146">
        <f>Werte2!FN27/$W$4</f>
        <v>0</v>
      </c>
      <c r="X28" s="146">
        <f>Werte2!FO27/$X$4</f>
        <v>0</v>
      </c>
      <c r="Y28" s="146">
        <f>Werte2!FP27/$Y$4</f>
        <v>0</v>
      </c>
      <c r="Z28" s="146">
        <f>Werte2!FQ27/$Z$4</f>
        <v>0</v>
      </c>
      <c r="AA28" s="146">
        <f>Werte2!FR27/$AA$4</f>
        <v>0</v>
      </c>
      <c r="AB28" s="146">
        <f>Werte2!FS27/$AB$4</f>
        <v>0</v>
      </c>
      <c r="AC28" s="146">
        <f>Werte2!FT27/$AC$4</f>
        <v>0</v>
      </c>
      <c r="AD28" s="146">
        <f>Werte2!FU27/$AD$4</f>
        <v>0</v>
      </c>
      <c r="AE28" s="146">
        <f>Werte2!FV27/$AE$4</f>
        <v>0</v>
      </c>
      <c r="AF28" s="146">
        <f>Werte2!FW27/$AF$4</f>
        <v>0</v>
      </c>
      <c r="AG28" s="146">
        <f>Werte2!FX27/$AG$4</f>
        <v>0</v>
      </c>
      <c r="AH28" s="146">
        <f>Werte2!FY27/$AH$4</f>
        <v>0</v>
      </c>
      <c r="AI28" s="146">
        <f>Werte2!FZ27/$AI$4</f>
        <v>0</v>
      </c>
      <c r="AJ28" s="146">
        <f>Werte2!GA27/$AJ$4</f>
        <v>0</v>
      </c>
      <c r="AK28" s="146">
        <f>Werte2!GB27/$AK$4</f>
        <v>0</v>
      </c>
      <c r="AL28" s="146">
        <f>Werte2!GC27/$AL$4</f>
        <v>0</v>
      </c>
      <c r="AM28" s="146">
        <f>Werte2!GD27/$AM$4</f>
        <v>0</v>
      </c>
      <c r="AN28" s="146">
        <f>Werte2!GE27/$AN$4</f>
        <v>0</v>
      </c>
      <c r="AO28" s="146">
        <f>Werte2!GF27/$AO$4</f>
        <v>0</v>
      </c>
      <c r="AP28" s="146">
        <f>Werte2!GG27/$AP$4</f>
        <v>0</v>
      </c>
      <c r="AQ28" s="146">
        <f>Werte2!GH27/$AQ$4</f>
        <v>0</v>
      </c>
      <c r="AR28" s="146">
        <f>Werte2!GI27/$AR$4</f>
        <v>0</v>
      </c>
      <c r="AS28" s="49" t="str">
        <f t="shared" si="1"/>
        <v>S</v>
      </c>
    </row>
    <row r="29" spans="1:45" ht="15" x14ac:dyDescent="0.25">
      <c r="A29" s="21" t="s">
        <v>126</v>
      </c>
      <c r="B29" s="45">
        <f>Werte2!B28</f>
        <v>0</v>
      </c>
      <c r="C29" s="99">
        <f>'S25'!$H$103</f>
        <v>0</v>
      </c>
      <c r="D29" s="54" t="str">
        <f t="shared" si="0"/>
        <v>FB</v>
      </c>
      <c r="E29" s="339">
        <f>Werte2!EV28/$E$4</f>
        <v>0</v>
      </c>
      <c r="F29" s="339">
        <f>Werte2!EW28/$F$4</f>
        <v>0</v>
      </c>
      <c r="G29" s="146">
        <f>Werte2!EX28/$G$4</f>
        <v>0</v>
      </c>
      <c r="H29" s="146">
        <f>Werte2!EY28/$H$4</f>
        <v>0</v>
      </c>
      <c r="I29" s="146">
        <f>Werte2!EZ28/$I$4</f>
        <v>0</v>
      </c>
      <c r="J29" s="146">
        <f>Werte2!FA28/$J$4</f>
        <v>0</v>
      </c>
      <c r="K29" s="146">
        <f>Werte2!FB28/$K$4</f>
        <v>0</v>
      </c>
      <c r="L29" s="146">
        <f>Werte2!FC28/$L$4</f>
        <v>0</v>
      </c>
      <c r="M29" s="146">
        <f>Werte2!FD28/$M$4</f>
        <v>0</v>
      </c>
      <c r="N29" s="146">
        <f>Werte2!FE28/$N$4</f>
        <v>0</v>
      </c>
      <c r="O29" s="146">
        <f>Werte2!FF28/$O$4</f>
        <v>0</v>
      </c>
      <c r="P29" s="146">
        <f>Werte2!FG28/$P$4</f>
        <v>0</v>
      </c>
      <c r="Q29" s="146">
        <f>Werte2!FH28/$Q$4</f>
        <v>0</v>
      </c>
      <c r="R29" s="146">
        <f>Werte2!FI28/$R$4</f>
        <v>0</v>
      </c>
      <c r="S29" s="146">
        <f>Werte2!FJ28/$S$4</f>
        <v>0</v>
      </c>
      <c r="T29" s="146">
        <f>Werte2!FK28/$T$4</f>
        <v>0</v>
      </c>
      <c r="U29" s="146">
        <f>Werte2!FL28/$U$4</f>
        <v>0</v>
      </c>
      <c r="V29" s="146">
        <f>Werte2!FM28/$V$4</f>
        <v>0</v>
      </c>
      <c r="W29" s="146">
        <f>Werte2!FN28/$W$4</f>
        <v>0</v>
      </c>
      <c r="X29" s="146">
        <f>Werte2!FO28/$X$4</f>
        <v>0</v>
      </c>
      <c r="Y29" s="146">
        <f>Werte2!FP28/$Y$4</f>
        <v>0</v>
      </c>
      <c r="Z29" s="146">
        <f>Werte2!FQ28/$Z$4</f>
        <v>0</v>
      </c>
      <c r="AA29" s="146">
        <f>Werte2!FR28/$AA$4</f>
        <v>0</v>
      </c>
      <c r="AB29" s="146">
        <f>Werte2!FS28/$AB$4</f>
        <v>0</v>
      </c>
      <c r="AC29" s="146">
        <f>Werte2!FT28/$AC$4</f>
        <v>0</v>
      </c>
      <c r="AD29" s="146">
        <f>Werte2!FU28/$AD$4</f>
        <v>0</v>
      </c>
      <c r="AE29" s="146">
        <f>Werte2!FV28/$AE$4</f>
        <v>0</v>
      </c>
      <c r="AF29" s="146">
        <f>Werte2!FW28/$AF$4</f>
        <v>0</v>
      </c>
      <c r="AG29" s="146">
        <f>Werte2!FX28/$AG$4</f>
        <v>0</v>
      </c>
      <c r="AH29" s="146">
        <f>Werte2!FY28/$AH$4</f>
        <v>0</v>
      </c>
      <c r="AI29" s="146">
        <f>Werte2!FZ28/$AI$4</f>
        <v>0</v>
      </c>
      <c r="AJ29" s="146">
        <f>Werte2!GA28/$AJ$4</f>
        <v>0</v>
      </c>
      <c r="AK29" s="146">
        <f>Werte2!GB28/$AK$4</f>
        <v>0</v>
      </c>
      <c r="AL29" s="146">
        <f>Werte2!GC28/$AL$4</f>
        <v>0</v>
      </c>
      <c r="AM29" s="146">
        <f>Werte2!GD28/$AM$4</f>
        <v>0</v>
      </c>
      <c r="AN29" s="146">
        <f>Werte2!GE28/$AN$4</f>
        <v>0</v>
      </c>
      <c r="AO29" s="146">
        <f>Werte2!GF28/$AO$4</f>
        <v>0</v>
      </c>
      <c r="AP29" s="146">
        <f>Werte2!GG28/$AP$4</f>
        <v>0</v>
      </c>
      <c r="AQ29" s="146">
        <f>Werte2!GH28/$AQ$4</f>
        <v>0</v>
      </c>
      <c r="AR29" s="146">
        <f>Werte2!GI28/$AR$4</f>
        <v>0</v>
      </c>
      <c r="AS29" s="49" t="str">
        <f t="shared" si="1"/>
        <v>S</v>
      </c>
    </row>
    <row r="30" spans="1:45" ht="15" x14ac:dyDescent="0.25">
      <c r="A30" s="21" t="s">
        <v>127</v>
      </c>
      <c r="B30" s="45">
        <f>Werte2!B29</f>
        <v>0</v>
      </c>
      <c r="C30" s="99">
        <f>'S26'!$H$103</f>
        <v>0</v>
      </c>
      <c r="D30" s="54" t="str">
        <f t="shared" si="0"/>
        <v>FB</v>
      </c>
      <c r="E30" s="339">
        <f>Werte2!EV29/$E$4</f>
        <v>0</v>
      </c>
      <c r="F30" s="339">
        <f>Werte2!EW29/$F$4</f>
        <v>0</v>
      </c>
      <c r="G30" s="146">
        <f>Werte2!EX29/$G$4</f>
        <v>0</v>
      </c>
      <c r="H30" s="146">
        <f>Werte2!EY29/$H$4</f>
        <v>0</v>
      </c>
      <c r="I30" s="146">
        <f>Werte2!EZ29/$I$4</f>
        <v>0</v>
      </c>
      <c r="J30" s="146">
        <f>Werte2!FA29/$J$4</f>
        <v>0</v>
      </c>
      <c r="K30" s="146">
        <f>Werte2!FB29/$K$4</f>
        <v>0</v>
      </c>
      <c r="L30" s="146">
        <f>Werte2!FC29/$L$4</f>
        <v>0</v>
      </c>
      <c r="M30" s="146">
        <f>Werte2!FD29/$M$4</f>
        <v>0</v>
      </c>
      <c r="N30" s="146">
        <f>Werte2!FE29/$N$4</f>
        <v>0</v>
      </c>
      <c r="O30" s="146">
        <f>Werte2!FF29/$O$4</f>
        <v>0</v>
      </c>
      <c r="P30" s="146">
        <f>Werte2!FG29/$P$4</f>
        <v>0</v>
      </c>
      <c r="Q30" s="146">
        <f>Werte2!FH29/$Q$4</f>
        <v>0</v>
      </c>
      <c r="R30" s="146">
        <f>Werte2!FI29/$R$4</f>
        <v>0</v>
      </c>
      <c r="S30" s="146">
        <f>Werte2!FJ29/$S$4</f>
        <v>0</v>
      </c>
      <c r="T30" s="146">
        <f>Werte2!FK29/$T$4</f>
        <v>0</v>
      </c>
      <c r="U30" s="146">
        <f>Werte2!FL29/$U$4</f>
        <v>0</v>
      </c>
      <c r="V30" s="146">
        <f>Werte2!FM29/$V$4</f>
        <v>0</v>
      </c>
      <c r="W30" s="146">
        <f>Werte2!FN29/$W$4</f>
        <v>0</v>
      </c>
      <c r="X30" s="146">
        <f>Werte2!FO29/$X$4</f>
        <v>0</v>
      </c>
      <c r="Y30" s="146">
        <f>Werte2!FP29/$Y$4</f>
        <v>0</v>
      </c>
      <c r="Z30" s="146">
        <f>Werte2!FQ29/$Z$4</f>
        <v>0</v>
      </c>
      <c r="AA30" s="146">
        <f>Werte2!FR29/$AA$4</f>
        <v>0</v>
      </c>
      <c r="AB30" s="146">
        <f>Werte2!FS29/$AB$4</f>
        <v>0</v>
      </c>
      <c r="AC30" s="146">
        <f>Werte2!FT29/$AC$4</f>
        <v>0</v>
      </c>
      <c r="AD30" s="146">
        <f>Werte2!FU29/$AD$4</f>
        <v>0</v>
      </c>
      <c r="AE30" s="146">
        <f>Werte2!FV29/$AE$4</f>
        <v>0</v>
      </c>
      <c r="AF30" s="146">
        <f>Werte2!FW29/$AF$4</f>
        <v>0</v>
      </c>
      <c r="AG30" s="146">
        <f>Werte2!FX29/$AG$4</f>
        <v>0</v>
      </c>
      <c r="AH30" s="146">
        <f>Werte2!FY29/$AH$4</f>
        <v>0</v>
      </c>
      <c r="AI30" s="146">
        <f>Werte2!FZ29/$AI$4</f>
        <v>0</v>
      </c>
      <c r="AJ30" s="146">
        <f>Werte2!GA29/$AJ$4</f>
        <v>0</v>
      </c>
      <c r="AK30" s="146">
        <f>Werte2!GB29/$AK$4</f>
        <v>0</v>
      </c>
      <c r="AL30" s="146">
        <f>Werte2!GC29/$AL$4</f>
        <v>0</v>
      </c>
      <c r="AM30" s="146">
        <f>Werte2!GD29/$AM$4</f>
        <v>0</v>
      </c>
      <c r="AN30" s="146">
        <f>Werte2!GE29/$AN$4</f>
        <v>0</v>
      </c>
      <c r="AO30" s="146">
        <f>Werte2!GF29/$AO$4</f>
        <v>0</v>
      </c>
      <c r="AP30" s="146">
        <f>Werte2!GG29/$AP$4</f>
        <v>0</v>
      </c>
      <c r="AQ30" s="146">
        <f>Werte2!GH29/$AQ$4</f>
        <v>0</v>
      </c>
      <c r="AR30" s="146">
        <f>Werte2!GI29/$AR$4</f>
        <v>0</v>
      </c>
      <c r="AS30" s="49" t="str">
        <f t="shared" si="1"/>
        <v>S</v>
      </c>
    </row>
    <row r="31" spans="1:45" ht="15" x14ac:dyDescent="0.25">
      <c r="A31" s="21" t="s">
        <v>128</v>
      </c>
      <c r="B31" s="45">
        <f>Werte2!B30</f>
        <v>0</v>
      </c>
      <c r="C31" s="99">
        <f>'S27'!$H$103</f>
        <v>0</v>
      </c>
      <c r="D31" s="54" t="str">
        <f t="shared" si="0"/>
        <v>FB</v>
      </c>
      <c r="E31" s="339">
        <f>Werte2!EV30/$E$4</f>
        <v>0</v>
      </c>
      <c r="F31" s="339">
        <f>Werte2!EW30/$F$4</f>
        <v>0</v>
      </c>
      <c r="G31" s="146">
        <f>Werte2!EX30/$G$4</f>
        <v>0</v>
      </c>
      <c r="H31" s="146">
        <f>Werte2!EY30/$H$4</f>
        <v>0</v>
      </c>
      <c r="I31" s="146">
        <f>Werte2!EZ30/$I$4</f>
        <v>0</v>
      </c>
      <c r="J31" s="146">
        <f>Werte2!FA30/$J$4</f>
        <v>0</v>
      </c>
      <c r="K31" s="146">
        <f>Werte2!FB30/$K$4</f>
        <v>0</v>
      </c>
      <c r="L31" s="146">
        <f>Werte2!FC30/$L$4</f>
        <v>0</v>
      </c>
      <c r="M31" s="146">
        <f>Werte2!FD30/$M$4</f>
        <v>0</v>
      </c>
      <c r="N31" s="146">
        <f>Werte2!FE30/$N$4</f>
        <v>0</v>
      </c>
      <c r="O31" s="146">
        <f>Werte2!FF30/$O$4</f>
        <v>0</v>
      </c>
      <c r="P31" s="146">
        <f>Werte2!FG30/$P$4</f>
        <v>0</v>
      </c>
      <c r="Q31" s="146">
        <f>Werte2!FH30/$Q$4</f>
        <v>0</v>
      </c>
      <c r="R31" s="146">
        <f>Werte2!FI30/$R$4</f>
        <v>0</v>
      </c>
      <c r="S31" s="146">
        <f>Werte2!FJ30/$S$4</f>
        <v>0</v>
      </c>
      <c r="T31" s="146">
        <f>Werte2!FK30/$T$4</f>
        <v>0</v>
      </c>
      <c r="U31" s="146">
        <f>Werte2!FL30/$U$4</f>
        <v>0</v>
      </c>
      <c r="V31" s="146">
        <f>Werte2!FM30/$V$4</f>
        <v>0</v>
      </c>
      <c r="W31" s="146">
        <f>Werte2!FN30/$W$4</f>
        <v>0</v>
      </c>
      <c r="X31" s="146">
        <f>Werte2!FO30/$X$4</f>
        <v>0</v>
      </c>
      <c r="Y31" s="146">
        <f>Werte2!FP30/$Y$4</f>
        <v>0</v>
      </c>
      <c r="Z31" s="146">
        <f>Werte2!FQ30/$Z$4</f>
        <v>0</v>
      </c>
      <c r="AA31" s="146">
        <f>Werte2!FR30/$AA$4</f>
        <v>0</v>
      </c>
      <c r="AB31" s="146">
        <f>Werte2!FS30/$AB$4</f>
        <v>0</v>
      </c>
      <c r="AC31" s="146">
        <f>Werte2!FT30/$AC$4</f>
        <v>0</v>
      </c>
      <c r="AD31" s="146">
        <f>Werte2!FU30/$AD$4</f>
        <v>0</v>
      </c>
      <c r="AE31" s="146">
        <f>Werte2!FV30/$AE$4</f>
        <v>0</v>
      </c>
      <c r="AF31" s="146">
        <f>Werte2!FW30/$AF$4</f>
        <v>0</v>
      </c>
      <c r="AG31" s="146">
        <f>Werte2!FX30/$AG$4</f>
        <v>0</v>
      </c>
      <c r="AH31" s="146">
        <f>Werte2!FY30/$AH$4</f>
        <v>0</v>
      </c>
      <c r="AI31" s="146">
        <f>Werte2!FZ30/$AI$4</f>
        <v>0</v>
      </c>
      <c r="AJ31" s="146">
        <f>Werte2!GA30/$AJ$4</f>
        <v>0</v>
      </c>
      <c r="AK31" s="146">
        <f>Werte2!GB30/$AK$4</f>
        <v>0</v>
      </c>
      <c r="AL31" s="146">
        <f>Werte2!GC30/$AL$4</f>
        <v>0</v>
      </c>
      <c r="AM31" s="146">
        <f>Werte2!GD30/$AM$4</f>
        <v>0</v>
      </c>
      <c r="AN31" s="146">
        <f>Werte2!GE30/$AN$4</f>
        <v>0</v>
      </c>
      <c r="AO31" s="146">
        <f>Werte2!GF30/$AO$4</f>
        <v>0</v>
      </c>
      <c r="AP31" s="146">
        <f>Werte2!GG30/$AP$4</f>
        <v>0</v>
      </c>
      <c r="AQ31" s="146">
        <f>Werte2!GH30/$AQ$4</f>
        <v>0</v>
      </c>
      <c r="AR31" s="146">
        <f>Werte2!GI30/$AR$4</f>
        <v>0</v>
      </c>
      <c r="AS31" s="49" t="str">
        <f t="shared" si="1"/>
        <v>S</v>
      </c>
    </row>
    <row r="32" spans="1:45" ht="15" x14ac:dyDescent="0.25">
      <c r="A32" s="21" t="s">
        <v>129</v>
      </c>
      <c r="B32" s="45">
        <f>Werte2!B31</f>
        <v>0</v>
      </c>
      <c r="C32" s="99">
        <f>'S28'!$H$103</f>
        <v>0</v>
      </c>
      <c r="D32" s="54" t="str">
        <f t="shared" si="0"/>
        <v>FB</v>
      </c>
      <c r="E32" s="339">
        <f>Werte2!EV31/$E$4</f>
        <v>0</v>
      </c>
      <c r="F32" s="339">
        <f>Werte2!EW31/$F$4</f>
        <v>0</v>
      </c>
      <c r="G32" s="146">
        <f>Werte2!EX31/$G$4</f>
        <v>0</v>
      </c>
      <c r="H32" s="146">
        <f>Werte2!EY31/$H$4</f>
        <v>0</v>
      </c>
      <c r="I32" s="146">
        <f>Werte2!EZ31/$I$4</f>
        <v>0</v>
      </c>
      <c r="J32" s="146">
        <f>Werte2!FA31/$J$4</f>
        <v>0</v>
      </c>
      <c r="K32" s="146">
        <f>Werte2!FB31/$K$4</f>
        <v>0</v>
      </c>
      <c r="L32" s="146">
        <f>Werte2!FC31/$L$4</f>
        <v>0</v>
      </c>
      <c r="M32" s="146">
        <f>Werte2!FD31/$M$4</f>
        <v>0</v>
      </c>
      <c r="N32" s="146">
        <f>Werte2!FE31/$N$4</f>
        <v>0</v>
      </c>
      <c r="O32" s="146">
        <f>Werte2!FF31/$O$4</f>
        <v>0</v>
      </c>
      <c r="P32" s="146">
        <f>Werte2!FG31/$P$4</f>
        <v>0</v>
      </c>
      <c r="Q32" s="146">
        <f>Werte2!FH31/$Q$4</f>
        <v>0</v>
      </c>
      <c r="R32" s="146">
        <f>Werte2!FI31/$R$4</f>
        <v>0</v>
      </c>
      <c r="S32" s="146">
        <f>Werte2!FJ31/$S$4</f>
        <v>0</v>
      </c>
      <c r="T32" s="146">
        <f>Werte2!FK31/$T$4</f>
        <v>0</v>
      </c>
      <c r="U32" s="146">
        <f>Werte2!FL31/$U$4</f>
        <v>0</v>
      </c>
      <c r="V32" s="146">
        <f>Werte2!FM31/$V$4</f>
        <v>0</v>
      </c>
      <c r="W32" s="146">
        <f>Werte2!FN31/$W$4</f>
        <v>0</v>
      </c>
      <c r="X32" s="146">
        <f>Werte2!FO31/$X$4</f>
        <v>0</v>
      </c>
      <c r="Y32" s="146">
        <f>Werte2!FP31/$Y$4</f>
        <v>0</v>
      </c>
      <c r="Z32" s="146">
        <f>Werte2!FQ31/$Z$4</f>
        <v>0</v>
      </c>
      <c r="AA32" s="146">
        <f>Werte2!FR31/$AA$4</f>
        <v>0</v>
      </c>
      <c r="AB32" s="146">
        <f>Werte2!FS31/$AB$4</f>
        <v>0</v>
      </c>
      <c r="AC32" s="146">
        <f>Werte2!FT31/$AC$4</f>
        <v>0</v>
      </c>
      <c r="AD32" s="146">
        <f>Werte2!FU31/$AD$4</f>
        <v>0</v>
      </c>
      <c r="AE32" s="146">
        <f>Werte2!FV31/$AE$4</f>
        <v>0</v>
      </c>
      <c r="AF32" s="146">
        <f>Werte2!FW31/$AF$4</f>
        <v>0</v>
      </c>
      <c r="AG32" s="146">
        <f>Werte2!FX31/$AG$4</f>
        <v>0</v>
      </c>
      <c r="AH32" s="146">
        <f>Werte2!FY31/$AH$4</f>
        <v>0</v>
      </c>
      <c r="AI32" s="146">
        <f>Werte2!FZ31/$AI$4</f>
        <v>0</v>
      </c>
      <c r="AJ32" s="146">
        <f>Werte2!GA31/$AJ$4</f>
        <v>0</v>
      </c>
      <c r="AK32" s="146">
        <f>Werte2!GB31/$AK$4</f>
        <v>0</v>
      </c>
      <c r="AL32" s="146">
        <f>Werte2!GC31/$AL$4</f>
        <v>0</v>
      </c>
      <c r="AM32" s="146">
        <f>Werte2!GD31/$AM$4</f>
        <v>0</v>
      </c>
      <c r="AN32" s="146">
        <f>Werte2!GE31/$AN$4</f>
        <v>0</v>
      </c>
      <c r="AO32" s="146">
        <f>Werte2!GF31/$AO$4</f>
        <v>0</v>
      </c>
      <c r="AP32" s="146">
        <f>Werte2!GG31/$AP$4</f>
        <v>0</v>
      </c>
      <c r="AQ32" s="146">
        <f>Werte2!GH31/$AQ$4</f>
        <v>0</v>
      </c>
      <c r="AR32" s="146">
        <f>Werte2!GI31/$AR$4</f>
        <v>0</v>
      </c>
      <c r="AS32" s="49" t="str">
        <f t="shared" si="1"/>
        <v>S</v>
      </c>
    </row>
    <row r="33" spans="1:61" ht="15" x14ac:dyDescent="0.25">
      <c r="A33" s="21" t="s">
        <v>130</v>
      </c>
      <c r="B33" s="45">
        <f>Werte2!B32</f>
        <v>0</v>
      </c>
      <c r="C33" s="99">
        <f>'S29'!$H$103</f>
        <v>0</v>
      </c>
      <c r="D33" s="54" t="str">
        <f t="shared" si="0"/>
        <v>FB</v>
      </c>
      <c r="E33" s="339">
        <f>Werte2!EV32/$E$4</f>
        <v>0</v>
      </c>
      <c r="F33" s="339">
        <f>Werte2!EW32/$F$4</f>
        <v>0</v>
      </c>
      <c r="G33" s="146">
        <f>Werte2!EX32/$G$4</f>
        <v>0</v>
      </c>
      <c r="H33" s="146">
        <f>Werte2!EY32/$H$4</f>
        <v>0</v>
      </c>
      <c r="I33" s="146">
        <f>Werte2!EZ32/$I$4</f>
        <v>0</v>
      </c>
      <c r="J33" s="146">
        <f>Werte2!FA32/$J$4</f>
        <v>0</v>
      </c>
      <c r="K33" s="146">
        <f>Werte2!FB32/$K$4</f>
        <v>0</v>
      </c>
      <c r="L33" s="146">
        <f>Werte2!FC32/$L$4</f>
        <v>0</v>
      </c>
      <c r="M33" s="146">
        <f>Werte2!FD32/$M$4</f>
        <v>0</v>
      </c>
      <c r="N33" s="146">
        <f>Werte2!FE32/$N$4</f>
        <v>0</v>
      </c>
      <c r="O33" s="146">
        <f>Werte2!FF32/$O$4</f>
        <v>0</v>
      </c>
      <c r="P33" s="146">
        <f>Werte2!FG32/$P$4</f>
        <v>0</v>
      </c>
      <c r="Q33" s="146">
        <f>Werte2!FH32/$Q$4</f>
        <v>0</v>
      </c>
      <c r="R33" s="146">
        <f>Werte2!FI32/$R$4</f>
        <v>0</v>
      </c>
      <c r="S33" s="146">
        <f>Werte2!FJ32/$S$4</f>
        <v>0</v>
      </c>
      <c r="T33" s="146">
        <f>Werte2!FK32/$T$4</f>
        <v>0</v>
      </c>
      <c r="U33" s="146">
        <f>Werte2!FL32/$U$4</f>
        <v>0</v>
      </c>
      <c r="V33" s="146">
        <f>Werte2!FM32/$V$4</f>
        <v>0</v>
      </c>
      <c r="W33" s="146">
        <f>Werte2!FN32/$W$4</f>
        <v>0</v>
      </c>
      <c r="X33" s="146">
        <f>Werte2!FO32/$X$4</f>
        <v>0</v>
      </c>
      <c r="Y33" s="146">
        <f>Werte2!FP32/$Y$4</f>
        <v>0</v>
      </c>
      <c r="Z33" s="146">
        <f>Werte2!FQ32/$Z$4</f>
        <v>0</v>
      </c>
      <c r="AA33" s="146">
        <f>Werte2!FR32/$AA$4</f>
        <v>0</v>
      </c>
      <c r="AB33" s="146">
        <f>Werte2!FS32/$AB$4</f>
        <v>0</v>
      </c>
      <c r="AC33" s="146">
        <f>Werte2!FT32/$AC$4</f>
        <v>0</v>
      </c>
      <c r="AD33" s="146">
        <f>Werte2!FU32/$AD$4</f>
        <v>0</v>
      </c>
      <c r="AE33" s="146">
        <f>Werte2!FV32/$AE$4</f>
        <v>0</v>
      </c>
      <c r="AF33" s="146">
        <f>Werte2!FW32/$AF$4</f>
        <v>0</v>
      </c>
      <c r="AG33" s="146">
        <f>Werte2!FX32/$AG$4</f>
        <v>0</v>
      </c>
      <c r="AH33" s="146">
        <f>Werte2!FY32/$AH$4</f>
        <v>0</v>
      </c>
      <c r="AI33" s="146">
        <f>Werte2!FZ32/$AI$4</f>
        <v>0</v>
      </c>
      <c r="AJ33" s="146">
        <f>Werte2!GA32/$AJ$4</f>
        <v>0</v>
      </c>
      <c r="AK33" s="146">
        <f>Werte2!GB32/$AK$4</f>
        <v>0</v>
      </c>
      <c r="AL33" s="146">
        <f>Werte2!GC32/$AL$4</f>
        <v>0</v>
      </c>
      <c r="AM33" s="146">
        <f>Werte2!GD32/$AM$4</f>
        <v>0</v>
      </c>
      <c r="AN33" s="146">
        <f>Werte2!GE32/$AN$4</f>
        <v>0</v>
      </c>
      <c r="AO33" s="146">
        <f>Werte2!GF32/$AO$4</f>
        <v>0</v>
      </c>
      <c r="AP33" s="146">
        <f>Werte2!GG32/$AP$4</f>
        <v>0</v>
      </c>
      <c r="AQ33" s="146">
        <f>Werte2!GH32/$AQ$4</f>
        <v>0</v>
      </c>
      <c r="AR33" s="146">
        <f>Werte2!GI32/$AR$4</f>
        <v>0</v>
      </c>
      <c r="AS33" s="49" t="str">
        <f t="shared" si="1"/>
        <v>S</v>
      </c>
    </row>
    <row r="34" spans="1:61" ht="15" x14ac:dyDescent="0.25">
      <c r="A34" s="21" t="s">
        <v>131</v>
      </c>
      <c r="B34" s="45">
        <f>Werte2!B33</f>
        <v>0</v>
      </c>
      <c r="C34" s="99">
        <f>'S30'!$H$103</f>
        <v>0</v>
      </c>
      <c r="D34" s="54" t="str">
        <f t="shared" si="0"/>
        <v>FB</v>
      </c>
      <c r="E34" s="339">
        <f>Werte2!EV33/$E$4</f>
        <v>0</v>
      </c>
      <c r="F34" s="339">
        <f>Werte2!EW33/$F$4</f>
        <v>0</v>
      </c>
      <c r="G34" s="146">
        <f>Werte2!EX33/$G$4</f>
        <v>0</v>
      </c>
      <c r="H34" s="146">
        <f>Werte2!EY33/$H$4</f>
        <v>0</v>
      </c>
      <c r="I34" s="146">
        <f>Werte2!EZ33/$I$4</f>
        <v>0</v>
      </c>
      <c r="J34" s="146">
        <f>Werte2!FA33/$J$4</f>
        <v>0</v>
      </c>
      <c r="K34" s="146">
        <f>Werte2!FB33/$K$4</f>
        <v>0</v>
      </c>
      <c r="L34" s="146">
        <f>Werte2!FC33/$L$4</f>
        <v>0</v>
      </c>
      <c r="M34" s="146">
        <f>Werte2!FD33/$M$4</f>
        <v>0</v>
      </c>
      <c r="N34" s="146">
        <f>Werte2!FE33/$N$4</f>
        <v>0</v>
      </c>
      <c r="O34" s="146">
        <f>Werte2!FF33/$O$4</f>
        <v>0</v>
      </c>
      <c r="P34" s="146">
        <f>Werte2!FG33/$P$4</f>
        <v>0</v>
      </c>
      <c r="Q34" s="146">
        <f>Werte2!FH33/$Q$4</f>
        <v>0</v>
      </c>
      <c r="R34" s="146">
        <f>Werte2!FI33/$R$4</f>
        <v>0</v>
      </c>
      <c r="S34" s="146">
        <f>Werte2!FJ33/$S$4</f>
        <v>0</v>
      </c>
      <c r="T34" s="146">
        <f>Werte2!FK33/$T$4</f>
        <v>0</v>
      </c>
      <c r="U34" s="146">
        <f>Werte2!FL33/$U$4</f>
        <v>0</v>
      </c>
      <c r="V34" s="146">
        <f>Werte2!FM33/$V$4</f>
        <v>0</v>
      </c>
      <c r="W34" s="146">
        <f>Werte2!FN33/$W$4</f>
        <v>0</v>
      </c>
      <c r="X34" s="146">
        <f>Werte2!FO33/$X$4</f>
        <v>0</v>
      </c>
      <c r="Y34" s="146">
        <f>Werte2!FP33/$Y$4</f>
        <v>0</v>
      </c>
      <c r="Z34" s="146">
        <f>Werte2!FQ33/$Z$4</f>
        <v>0</v>
      </c>
      <c r="AA34" s="146">
        <f>Werte2!FR33/$AA$4</f>
        <v>0</v>
      </c>
      <c r="AB34" s="146">
        <f>Werte2!FS33/$AB$4</f>
        <v>0</v>
      </c>
      <c r="AC34" s="146">
        <f>Werte2!FT33/$AC$4</f>
        <v>0</v>
      </c>
      <c r="AD34" s="146">
        <f>Werte2!FU33/$AD$4</f>
        <v>0</v>
      </c>
      <c r="AE34" s="146">
        <f>Werte2!FV33/$AE$4</f>
        <v>0</v>
      </c>
      <c r="AF34" s="146">
        <f>Werte2!FW33/$AF$4</f>
        <v>0</v>
      </c>
      <c r="AG34" s="146">
        <f>Werte2!FX33/$AG$4</f>
        <v>0</v>
      </c>
      <c r="AH34" s="146">
        <f>Werte2!FY33/$AH$4</f>
        <v>0</v>
      </c>
      <c r="AI34" s="146">
        <f>Werte2!FZ33/$AI$4</f>
        <v>0</v>
      </c>
      <c r="AJ34" s="146">
        <f>Werte2!GA33/$AJ$4</f>
        <v>0</v>
      </c>
      <c r="AK34" s="146">
        <f>Werte2!GB33/$AK$4</f>
        <v>0</v>
      </c>
      <c r="AL34" s="146">
        <f>Werte2!GC33/$AL$4</f>
        <v>0</v>
      </c>
      <c r="AM34" s="146">
        <f>Werte2!GD33/$AM$4</f>
        <v>0</v>
      </c>
      <c r="AN34" s="146">
        <f>Werte2!GE33/$AN$4</f>
        <v>0</v>
      </c>
      <c r="AO34" s="146">
        <f>Werte2!GF33/$AO$4</f>
        <v>0</v>
      </c>
      <c r="AP34" s="146">
        <f>Werte2!GG33/$AP$4</f>
        <v>0</v>
      </c>
      <c r="AQ34" s="146">
        <f>Werte2!GH33/$AQ$4</f>
        <v>0</v>
      </c>
      <c r="AR34" s="146">
        <f>Werte2!GI33/$AR$4</f>
        <v>0</v>
      </c>
      <c r="AS34" s="49" t="str">
        <f t="shared" si="1"/>
        <v>S</v>
      </c>
    </row>
    <row r="35" spans="1:61" ht="15" x14ac:dyDescent="0.25">
      <c r="A35" s="21" t="s">
        <v>132</v>
      </c>
      <c r="B35" s="45">
        <f>Werte2!B34</f>
        <v>0</v>
      </c>
      <c r="C35" s="99">
        <f>'S31'!$H$103</f>
        <v>0</v>
      </c>
      <c r="D35" s="54" t="str">
        <f t="shared" si="0"/>
        <v>FB</v>
      </c>
      <c r="E35" s="339">
        <f>Werte2!EV34/$E$4</f>
        <v>0</v>
      </c>
      <c r="F35" s="339">
        <f>Werte2!EW34/$F$4</f>
        <v>0</v>
      </c>
      <c r="G35" s="146">
        <f>Werte2!EX34/$G$4</f>
        <v>0</v>
      </c>
      <c r="H35" s="146">
        <f>Werte2!EY34/$H$4</f>
        <v>0</v>
      </c>
      <c r="I35" s="146">
        <f>Werte2!EZ34/$I$4</f>
        <v>0</v>
      </c>
      <c r="J35" s="146">
        <f>Werte2!FA34/$J$4</f>
        <v>0</v>
      </c>
      <c r="K35" s="146">
        <f>Werte2!FB34/$K$4</f>
        <v>0</v>
      </c>
      <c r="L35" s="146">
        <f>Werte2!FC34/$L$4</f>
        <v>0</v>
      </c>
      <c r="M35" s="146">
        <f>Werte2!FD34/$M$4</f>
        <v>0</v>
      </c>
      <c r="N35" s="146">
        <f>Werte2!FE34/$N$4</f>
        <v>0</v>
      </c>
      <c r="O35" s="146">
        <f>Werte2!FF34/$O$4</f>
        <v>0</v>
      </c>
      <c r="P35" s="146">
        <f>Werte2!FG34/$P$4</f>
        <v>0</v>
      </c>
      <c r="Q35" s="146">
        <f>Werte2!FH34/$Q$4</f>
        <v>0</v>
      </c>
      <c r="R35" s="146">
        <f>Werte2!FI34/$R$4</f>
        <v>0</v>
      </c>
      <c r="S35" s="146">
        <f>Werte2!FJ34/$S$4</f>
        <v>0</v>
      </c>
      <c r="T35" s="146">
        <f>Werte2!FK34/$T$4</f>
        <v>0</v>
      </c>
      <c r="U35" s="146">
        <f>Werte2!FL34/$U$4</f>
        <v>0</v>
      </c>
      <c r="V35" s="146">
        <f>Werte2!FM34/$V$4</f>
        <v>0</v>
      </c>
      <c r="W35" s="146">
        <f>Werte2!FN34/$W$4</f>
        <v>0</v>
      </c>
      <c r="X35" s="146">
        <f>Werte2!FO34/$X$4</f>
        <v>0</v>
      </c>
      <c r="Y35" s="146">
        <f>Werte2!FP34/$Y$4</f>
        <v>0</v>
      </c>
      <c r="Z35" s="146">
        <f>Werte2!FQ34/$Z$4</f>
        <v>0</v>
      </c>
      <c r="AA35" s="146">
        <f>Werte2!FR34/$AA$4</f>
        <v>0</v>
      </c>
      <c r="AB35" s="146">
        <f>Werte2!FS34/$AB$4</f>
        <v>0</v>
      </c>
      <c r="AC35" s="146">
        <f>Werte2!FT34/$AC$4</f>
        <v>0</v>
      </c>
      <c r="AD35" s="146">
        <f>Werte2!FU34/$AD$4</f>
        <v>0</v>
      </c>
      <c r="AE35" s="146">
        <f>Werte2!FV34/$AE$4</f>
        <v>0</v>
      </c>
      <c r="AF35" s="146">
        <f>Werte2!FW34/$AF$4</f>
        <v>0</v>
      </c>
      <c r="AG35" s="146">
        <f>Werte2!FX34/$AG$4</f>
        <v>0</v>
      </c>
      <c r="AH35" s="146">
        <f>Werte2!FY34/$AH$4</f>
        <v>0</v>
      </c>
      <c r="AI35" s="146">
        <f>Werte2!FZ34/$AI$4</f>
        <v>0</v>
      </c>
      <c r="AJ35" s="146">
        <f>Werte2!GA34/$AJ$4</f>
        <v>0</v>
      </c>
      <c r="AK35" s="146">
        <f>Werte2!GB34/$AK$4</f>
        <v>0</v>
      </c>
      <c r="AL35" s="146">
        <f>Werte2!GC34/$AL$4</f>
        <v>0</v>
      </c>
      <c r="AM35" s="146">
        <f>Werte2!GD34/$AM$4</f>
        <v>0</v>
      </c>
      <c r="AN35" s="146">
        <f>Werte2!GE34/$AN$4</f>
        <v>0</v>
      </c>
      <c r="AO35" s="146">
        <f>Werte2!GF34/$AO$4</f>
        <v>0</v>
      </c>
      <c r="AP35" s="146">
        <f>Werte2!GG34/$AP$4</f>
        <v>0</v>
      </c>
      <c r="AQ35" s="146">
        <f>Werte2!GH34/$AQ$4</f>
        <v>0</v>
      </c>
      <c r="AR35" s="146">
        <f>Werte2!GI34/$AR$4</f>
        <v>0</v>
      </c>
      <c r="AS35" s="49" t="str">
        <f t="shared" si="1"/>
        <v>S</v>
      </c>
    </row>
    <row r="36" spans="1:61" ht="15.6" thickBot="1" x14ac:dyDescent="0.3">
      <c r="A36" s="21" t="s">
        <v>133</v>
      </c>
      <c r="B36" s="45">
        <f>Werte2!B35</f>
        <v>0</v>
      </c>
      <c r="C36" s="99">
        <f>'S32'!$H$103</f>
        <v>0</v>
      </c>
      <c r="D36" s="164" t="str">
        <f t="shared" si="0"/>
        <v>FB</v>
      </c>
      <c r="E36" s="339">
        <f>Werte2!EV35/$E$4</f>
        <v>0</v>
      </c>
      <c r="F36" s="339">
        <f>Werte2!EW35/$F$4</f>
        <v>0</v>
      </c>
      <c r="G36" s="146">
        <f>Werte2!EX35/$G$4</f>
        <v>0</v>
      </c>
      <c r="H36" s="146">
        <f>Werte2!EY35/$H$4</f>
        <v>0</v>
      </c>
      <c r="I36" s="146">
        <f>Werte2!EZ35/$I$4</f>
        <v>0</v>
      </c>
      <c r="J36" s="146">
        <f>Werte2!FA35/$J$4</f>
        <v>0</v>
      </c>
      <c r="K36" s="146">
        <f>Werte2!FB35/$K$4</f>
        <v>0</v>
      </c>
      <c r="L36" s="146">
        <f>Werte2!FC35/$L$4</f>
        <v>0</v>
      </c>
      <c r="M36" s="146">
        <f>Werte2!FD35/$M$4</f>
        <v>0</v>
      </c>
      <c r="N36" s="146">
        <f>Werte2!FE35/$N$4</f>
        <v>0</v>
      </c>
      <c r="O36" s="146">
        <f>Werte2!FF35/$O$4</f>
        <v>0</v>
      </c>
      <c r="P36" s="146">
        <f>Werte2!FG35/$P$4</f>
        <v>0</v>
      </c>
      <c r="Q36" s="146">
        <f>Werte2!FH35/$Q$4</f>
        <v>0</v>
      </c>
      <c r="R36" s="146">
        <f>Werte2!FI35/$R$4</f>
        <v>0</v>
      </c>
      <c r="S36" s="146">
        <f>Werte2!FJ35/$S$4</f>
        <v>0</v>
      </c>
      <c r="T36" s="146">
        <f>Werte2!FK35/$T$4</f>
        <v>0</v>
      </c>
      <c r="U36" s="146">
        <f>Werte2!FL35/$U$4</f>
        <v>0</v>
      </c>
      <c r="V36" s="146">
        <f>Werte2!FM35/$V$4</f>
        <v>0</v>
      </c>
      <c r="W36" s="146">
        <f>Werte2!FN35/$W$4</f>
        <v>0</v>
      </c>
      <c r="X36" s="146">
        <f>Werte2!FO35/$X$4</f>
        <v>0</v>
      </c>
      <c r="Y36" s="146">
        <f>Werte2!FP35/$Y$4</f>
        <v>0</v>
      </c>
      <c r="Z36" s="146">
        <f>Werte2!FQ35/$Z$4</f>
        <v>0</v>
      </c>
      <c r="AA36" s="146">
        <f>Werte2!FR35/$AA$4</f>
        <v>0</v>
      </c>
      <c r="AB36" s="146">
        <f>Werte2!FS35/$AB$4</f>
        <v>0</v>
      </c>
      <c r="AC36" s="146">
        <f>Werte2!FT35/$AC$4</f>
        <v>0</v>
      </c>
      <c r="AD36" s="146">
        <f>Werte2!FU35/$AD$4</f>
        <v>0</v>
      </c>
      <c r="AE36" s="146">
        <f>Werte2!FV35/$AE$4</f>
        <v>0</v>
      </c>
      <c r="AF36" s="146">
        <f>Werte2!FW35/$AF$4</f>
        <v>0</v>
      </c>
      <c r="AG36" s="146">
        <f>Werte2!FX35/$AG$4</f>
        <v>0</v>
      </c>
      <c r="AH36" s="146">
        <f>Werte2!FY35/$AH$4</f>
        <v>0</v>
      </c>
      <c r="AI36" s="146">
        <f>Werte2!FZ35/$AI$4</f>
        <v>0</v>
      </c>
      <c r="AJ36" s="146">
        <f>Werte2!GA35/$AJ$4</f>
        <v>0</v>
      </c>
      <c r="AK36" s="146">
        <f>Werte2!GB35/$AK$4</f>
        <v>0</v>
      </c>
      <c r="AL36" s="146">
        <f>Werte2!GC35/$AL$4</f>
        <v>0</v>
      </c>
      <c r="AM36" s="146">
        <f>Werte2!GD35/$AM$4</f>
        <v>0</v>
      </c>
      <c r="AN36" s="146">
        <f>Werte2!GE35/$AN$4</f>
        <v>0</v>
      </c>
      <c r="AO36" s="146">
        <f>Werte2!GF35/$AO$4</f>
        <v>0</v>
      </c>
      <c r="AP36" s="146">
        <f>Werte2!GG35/$AP$4</f>
        <v>0</v>
      </c>
      <c r="AQ36" s="146">
        <f>Werte2!GH35/$AQ$4</f>
        <v>0</v>
      </c>
      <c r="AR36" s="146">
        <f>Werte2!GI35/$AR$4</f>
        <v>0</v>
      </c>
      <c r="AS36" s="49" t="str">
        <f t="shared" si="1"/>
        <v>S</v>
      </c>
    </row>
    <row r="37" spans="1:61" s="3" customFormat="1" ht="15.6" thickBot="1" x14ac:dyDescent="0.3">
      <c r="B37" s="56" t="s">
        <v>30</v>
      </c>
      <c r="C37" s="179" t="e">
        <f>SUM(C5:C36)/Werte1!$B$40</f>
        <v>#DIV/0!</v>
      </c>
      <c r="D37" s="165"/>
      <c r="E37" s="162" t="e">
        <f>SUM(E5:E36)/Werte2!$B$40</f>
        <v>#DIV/0!</v>
      </c>
      <c r="F37" s="162" t="e">
        <f>SUM(F5:F36)/Werte2!$B$40</f>
        <v>#DIV/0!</v>
      </c>
      <c r="G37" s="162" t="e">
        <f>SUM(G5:G36)/Werte2!$B$40</f>
        <v>#DIV/0!</v>
      </c>
      <c r="H37" s="162" t="e">
        <f>SUM(H5:H36)/Werte2!$B$40</f>
        <v>#DIV/0!</v>
      </c>
      <c r="I37" s="162" t="e">
        <f>SUM(I5:I36)/Werte2!$B$40</f>
        <v>#DIV/0!</v>
      </c>
      <c r="J37" s="162" t="e">
        <f>SUM(J5:J36)/Werte2!$B$40</f>
        <v>#DIV/0!</v>
      </c>
      <c r="K37" s="162" t="e">
        <f>SUM(K5:K36)/Werte2!$B$40</f>
        <v>#DIV/0!</v>
      </c>
      <c r="L37" s="162" t="e">
        <f>SUM(L5:L36)/Werte2!$B$40</f>
        <v>#DIV/0!</v>
      </c>
      <c r="M37" s="162" t="e">
        <f>SUM(M5:M36)/Werte2!$B$40</f>
        <v>#DIV/0!</v>
      </c>
      <c r="N37" s="162" t="e">
        <f>SUM(N5:N36)/Werte2!$B$40</f>
        <v>#DIV/0!</v>
      </c>
      <c r="O37" s="162" t="e">
        <f>SUM(O5:O36)/Werte2!$B$40</f>
        <v>#DIV/0!</v>
      </c>
      <c r="P37" s="162" t="e">
        <f>SUM(P5:P36)/Werte2!$B$40</f>
        <v>#DIV/0!</v>
      </c>
      <c r="Q37" s="162" t="e">
        <f>SUM(Q5:Q36)/Werte2!$B$40</f>
        <v>#DIV/0!</v>
      </c>
      <c r="R37" s="162" t="e">
        <f>SUM(R5:R36)/Werte2!$B$40</f>
        <v>#DIV/0!</v>
      </c>
      <c r="S37" s="162" t="e">
        <f>SUM(S5:S36)/Werte2!$B$40</f>
        <v>#DIV/0!</v>
      </c>
      <c r="T37" s="162" t="e">
        <f>SUM(T5:T36)/Werte2!$B$40</f>
        <v>#DIV/0!</v>
      </c>
      <c r="U37" s="163" t="e">
        <f>SUM(U5:U36)/Werte2!$B$40</f>
        <v>#DIV/0!</v>
      </c>
      <c r="V37" s="162" t="e">
        <f>SUM(V5:V36)/Werte2!$B$40</f>
        <v>#DIV/0!</v>
      </c>
      <c r="W37" s="162" t="e">
        <f>SUM(W5:W36)/Werte2!$B$40</f>
        <v>#DIV/0!</v>
      </c>
      <c r="X37" s="162" t="e">
        <f>SUM(X5:X36)/Werte2!$B$40</f>
        <v>#DIV/0!</v>
      </c>
      <c r="Y37" s="162" t="e">
        <f>SUM(Y5:Y36)/Werte2!$B$40</f>
        <v>#DIV/0!</v>
      </c>
      <c r="Z37" s="162" t="e">
        <f>SUM(Z5:Z36)/Werte2!$B$40</f>
        <v>#DIV/0!</v>
      </c>
      <c r="AA37" s="162" t="e">
        <f>SUM(AA5:AA36)/Werte2!$B$40</f>
        <v>#DIV/0!</v>
      </c>
      <c r="AB37" s="162" t="e">
        <f>SUM(AB5:AB36)/Werte2!$B$40</f>
        <v>#DIV/0!</v>
      </c>
      <c r="AC37" s="162" t="e">
        <f>SUM(AC5:AC36)/Werte2!$B$40</f>
        <v>#DIV/0!</v>
      </c>
      <c r="AD37" s="162" t="e">
        <f>SUM(AD5:AD36)/Werte2!$B$40</f>
        <v>#DIV/0!</v>
      </c>
      <c r="AE37" s="162" t="e">
        <f>SUM(AE5:AE36)/Werte2!$B$40</f>
        <v>#DIV/0!</v>
      </c>
      <c r="AF37" s="162" t="e">
        <f>SUM(AF5:AF36)/Werte2!$B$40</f>
        <v>#DIV/0!</v>
      </c>
      <c r="AG37" s="162" t="e">
        <f>SUM(AG5:AG36)/Werte2!$B$40</f>
        <v>#DIV/0!</v>
      </c>
      <c r="AH37" s="162" t="e">
        <f>SUM(AH5:AH36)/Werte2!$B$40</f>
        <v>#DIV/0!</v>
      </c>
      <c r="AI37" s="162" t="e">
        <f>SUM(AI5:AI36)/Werte2!$B$40</f>
        <v>#DIV/0!</v>
      </c>
      <c r="AJ37" s="162" t="e">
        <f>SUM(AJ5:AJ36)/Werte2!$B$40</f>
        <v>#DIV/0!</v>
      </c>
      <c r="AK37" s="162" t="e">
        <f>SUM(AK5:AK36)/Werte2!$B$40</f>
        <v>#DIV/0!</v>
      </c>
      <c r="AL37" s="162" t="e">
        <f>SUM(AL5:AL36)/Werte2!$B$40</f>
        <v>#DIV/0!</v>
      </c>
      <c r="AM37" s="162" t="e">
        <f>SUM(AM5:AM36)/Werte2!$B$40</f>
        <v>#DIV/0!</v>
      </c>
      <c r="AN37" s="162" t="e">
        <f>SUM(AN5:AN36)/Werte2!$B$40</f>
        <v>#DIV/0!</v>
      </c>
      <c r="AO37" s="162" t="e">
        <f>SUM(AO5:AO36)/Werte2!$B$40</f>
        <v>#DIV/0!</v>
      </c>
      <c r="AP37" s="162" t="e">
        <f>SUM(AP5:AP36)/Werte2!$B$40</f>
        <v>#DIV/0!</v>
      </c>
      <c r="AQ37" s="162" t="e">
        <f>SUM(AQ5:AQ36)/Werte2!$B$40</f>
        <v>#DIV/0!</v>
      </c>
      <c r="AR37" s="162" t="e">
        <f>SUM(AR5:AR36)/Werte2!$B$40</f>
        <v>#DIV/0!</v>
      </c>
      <c r="AS37" s="53"/>
    </row>
    <row r="38" spans="1:61" ht="18.75" customHeight="1" x14ac:dyDescent="0.3">
      <c r="B38" s="23" t="s">
        <v>26</v>
      </c>
      <c r="C38" s="23">
        <f>Werte1!B40-COUNTIF(D5:D36,"")</f>
        <v>0</v>
      </c>
      <c r="E38" s="1" t="s">
        <v>138</v>
      </c>
      <c r="F38" s="461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</row>
    <row r="39" spans="1:61" ht="7.5" customHeight="1" thickBot="1" x14ac:dyDescent="0.3">
      <c r="B39" s="20"/>
      <c r="F39" s="462"/>
    </row>
    <row r="40" spans="1:61" ht="13.8" thickBot="1" x14ac:dyDescent="0.3">
      <c r="B40" s="123" t="s">
        <v>27</v>
      </c>
      <c r="C40" s="26">
        <v>0.2</v>
      </c>
      <c r="F40" s="462"/>
      <c r="V40" s="192"/>
    </row>
    <row r="41" spans="1:61" x14ac:dyDescent="0.25">
      <c r="F41" s="462"/>
    </row>
    <row r="42" spans="1:61" x14ac:dyDescent="0.25">
      <c r="F42" s="462"/>
    </row>
    <row r="43" spans="1:61" x14ac:dyDescent="0.25">
      <c r="F43" s="462"/>
    </row>
    <row r="44" spans="1:61" x14ac:dyDescent="0.25">
      <c r="F44" s="462"/>
    </row>
    <row r="45" spans="1:61" x14ac:dyDescent="0.25">
      <c r="F45" s="462"/>
    </row>
    <row r="46" spans="1:61" x14ac:dyDescent="0.25">
      <c r="F46" s="462"/>
    </row>
    <row r="47" spans="1:61" x14ac:dyDescent="0.25">
      <c r="F47" s="462"/>
    </row>
    <row r="48" spans="1:61" x14ac:dyDescent="0.25">
      <c r="F48" s="462"/>
    </row>
    <row r="49" spans="6:6" x14ac:dyDescent="0.25">
      <c r="F49" s="462"/>
    </row>
    <row r="50" spans="6:6" x14ac:dyDescent="0.25">
      <c r="F50" s="462"/>
    </row>
    <row r="51" spans="6:6" x14ac:dyDescent="0.25">
      <c r="F51" s="462"/>
    </row>
    <row r="52" spans="6:6" x14ac:dyDescent="0.25">
      <c r="F52" s="462"/>
    </row>
    <row r="53" spans="6:6" x14ac:dyDescent="0.25">
      <c r="F53" s="462"/>
    </row>
    <row r="54" spans="6:6" x14ac:dyDescent="0.25">
      <c r="F54" s="462"/>
    </row>
    <row r="55" spans="6:6" x14ac:dyDescent="0.25">
      <c r="F55" s="462"/>
    </row>
    <row r="56" spans="6:6" x14ac:dyDescent="0.25">
      <c r="F56" s="462"/>
    </row>
    <row r="57" spans="6:6" x14ac:dyDescent="0.25">
      <c r="F57" s="462"/>
    </row>
    <row r="58" spans="6:6" x14ac:dyDescent="0.25">
      <c r="F58" s="462"/>
    </row>
    <row r="59" spans="6:6" x14ac:dyDescent="0.25">
      <c r="F59" s="462"/>
    </row>
    <row r="60" spans="6:6" x14ac:dyDescent="0.25">
      <c r="F60" s="462"/>
    </row>
    <row r="61" spans="6:6" x14ac:dyDescent="0.25">
      <c r="F61" s="462"/>
    </row>
    <row r="62" spans="6:6" x14ac:dyDescent="0.25">
      <c r="F62" s="462"/>
    </row>
    <row r="63" spans="6:6" x14ac:dyDescent="0.25">
      <c r="F63" s="462"/>
    </row>
    <row r="64" spans="6:6" x14ac:dyDescent="0.25">
      <c r="F64" s="462"/>
    </row>
    <row r="65" spans="6:6" x14ac:dyDescent="0.25">
      <c r="F65" s="462"/>
    </row>
    <row r="66" spans="6:6" x14ac:dyDescent="0.25">
      <c r="F66" s="462"/>
    </row>
    <row r="67" spans="6:6" x14ac:dyDescent="0.25">
      <c r="F67" s="462"/>
    </row>
    <row r="68" spans="6:6" x14ac:dyDescent="0.25">
      <c r="F68" s="462"/>
    </row>
    <row r="69" spans="6:6" x14ac:dyDescent="0.25">
      <c r="F69" s="462"/>
    </row>
    <row r="70" spans="6:6" x14ac:dyDescent="0.25">
      <c r="F70" s="462"/>
    </row>
    <row r="71" spans="6:6" x14ac:dyDescent="0.25">
      <c r="F71" s="462"/>
    </row>
    <row r="72" spans="6:6" x14ac:dyDescent="0.25">
      <c r="F72" s="462"/>
    </row>
    <row r="73" spans="6:6" x14ac:dyDescent="0.25">
      <c r="F73" s="462"/>
    </row>
    <row r="74" spans="6:6" x14ac:dyDescent="0.25">
      <c r="F74" s="462"/>
    </row>
    <row r="75" spans="6:6" x14ac:dyDescent="0.25">
      <c r="F75" s="462"/>
    </row>
    <row r="76" spans="6:6" x14ac:dyDescent="0.25">
      <c r="F76" s="462"/>
    </row>
    <row r="77" spans="6:6" x14ac:dyDescent="0.25">
      <c r="F77" s="462"/>
    </row>
    <row r="78" spans="6:6" x14ac:dyDescent="0.25">
      <c r="F78" s="462"/>
    </row>
    <row r="79" spans="6:6" x14ac:dyDescent="0.25">
      <c r="F79" s="462"/>
    </row>
    <row r="80" spans="6:6" x14ac:dyDescent="0.25">
      <c r="F80" s="462"/>
    </row>
    <row r="81" spans="6:6" x14ac:dyDescent="0.25">
      <c r="F81" s="462"/>
    </row>
    <row r="82" spans="6:6" x14ac:dyDescent="0.25">
      <c r="F82" s="462"/>
    </row>
    <row r="83" spans="6:6" x14ac:dyDescent="0.25">
      <c r="F83" s="462"/>
    </row>
    <row r="84" spans="6:6" x14ac:dyDescent="0.25">
      <c r="F84" s="462"/>
    </row>
    <row r="85" spans="6:6" x14ac:dyDescent="0.25">
      <c r="F85" s="462"/>
    </row>
    <row r="86" spans="6:6" x14ac:dyDescent="0.25">
      <c r="F86" s="462"/>
    </row>
    <row r="87" spans="6:6" x14ac:dyDescent="0.25">
      <c r="F87" s="462"/>
    </row>
    <row r="88" spans="6:6" x14ac:dyDescent="0.25">
      <c r="F88" s="462"/>
    </row>
    <row r="89" spans="6:6" x14ac:dyDescent="0.25">
      <c r="F89" s="462"/>
    </row>
    <row r="90" spans="6:6" x14ac:dyDescent="0.25">
      <c r="F90" s="462"/>
    </row>
    <row r="91" spans="6:6" x14ac:dyDescent="0.25">
      <c r="F91" s="462"/>
    </row>
    <row r="92" spans="6:6" x14ac:dyDescent="0.25">
      <c r="F92" s="462"/>
    </row>
    <row r="93" spans="6:6" x14ac:dyDescent="0.25">
      <c r="F93" s="462"/>
    </row>
    <row r="94" spans="6:6" x14ac:dyDescent="0.25">
      <c r="F94" s="462"/>
    </row>
    <row r="95" spans="6:6" x14ac:dyDescent="0.25">
      <c r="F95" s="462"/>
    </row>
    <row r="96" spans="6:6" x14ac:dyDescent="0.25">
      <c r="F96" s="462"/>
    </row>
    <row r="97" spans="6:6" x14ac:dyDescent="0.25">
      <c r="F97" s="462"/>
    </row>
    <row r="98" spans="6:6" x14ac:dyDescent="0.25">
      <c r="F98" s="462"/>
    </row>
    <row r="99" spans="6:6" x14ac:dyDescent="0.25">
      <c r="F99" s="566"/>
    </row>
    <row r="100" spans="6:6" ht="15.6" x14ac:dyDescent="0.3">
      <c r="F100" s="1"/>
    </row>
  </sheetData>
  <sheetProtection algorithmName="SHA-512" hashValue="Ed8gk65Rz2ztJ/iZLfksPZ2ieKg2TlfJZvBvr5JApIkXwCbJ0irWwpjSG6otiX9ne5CxoR099/yWi4sosSXvqQ==" saltValue="294reSbWQsP8G0TxTYu8XA==" spinCount="100000" sheet="1" selectLockedCells="1"/>
  <mergeCells count="2">
    <mergeCell ref="L1:N1"/>
    <mergeCell ref="AH1:AJ1"/>
  </mergeCells>
  <phoneticPr fontId="2" type="noConversion"/>
  <conditionalFormatting sqref="E5:E36">
    <cfRule type="expression" dxfId="649" priority="106" stopIfTrue="1">
      <formula>AS5="S"</formula>
    </cfRule>
    <cfRule type="cellIs" dxfId="648" priority="107" stopIfTrue="1" operator="lessThan">
      <formula>$E$2</formula>
    </cfRule>
    <cfRule type="cellIs" dxfId="647" priority="108" stopIfTrue="1" operator="greaterThanOrEqual">
      <formula>$E$2</formula>
    </cfRule>
  </conditionalFormatting>
  <conditionalFormatting sqref="G5:G36">
    <cfRule type="expression" dxfId="646" priority="109" stopIfTrue="1">
      <formula>AS5="S"</formula>
    </cfRule>
    <cfRule type="cellIs" dxfId="645" priority="110" stopIfTrue="1" operator="lessThan">
      <formula>$G$2</formula>
    </cfRule>
    <cfRule type="cellIs" dxfId="644" priority="111" stopIfTrue="1" operator="greaterThanOrEqual">
      <formula>$G$2</formula>
    </cfRule>
  </conditionalFormatting>
  <conditionalFormatting sqref="H5:H36">
    <cfRule type="expression" dxfId="643" priority="112" stopIfTrue="1">
      <formula>AS5="S"</formula>
    </cfRule>
    <cfRule type="cellIs" dxfId="642" priority="113" stopIfTrue="1" operator="lessThan">
      <formula>$H$2</formula>
    </cfRule>
    <cfRule type="cellIs" dxfId="641" priority="114" stopIfTrue="1" operator="greaterThanOrEqual">
      <formula>$H$2</formula>
    </cfRule>
  </conditionalFormatting>
  <conditionalFormatting sqref="I5:I36">
    <cfRule type="expression" dxfId="640" priority="115" stopIfTrue="1">
      <formula>AS5="S"</formula>
    </cfRule>
    <cfRule type="cellIs" dxfId="639" priority="116" stopIfTrue="1" operator="lessThan">
      <formula>$I$2</formula>
    </cfRule>
    <cfRule type="cellIs" dxfId="638" priority="117" stopIfTrue="1" operator="greaterThanOrEqual">
      <formula>$I$2</formula>
    </cfRule>
  </conditionalFormatting>
  <conditionalFormatting sqref="J5:J36">
    <cfRule type="expression" dxfId="637" priority="118" stopIfTrue="1">
      <formula>AS5="S"</formula>
    </cfRule>
    <cfRule type="cellIs" dxfId="636" priority="119" stopIfTrue="1" operator="lessThan">
      <formula>$J$2</formula>
    </cfRule>
    <cfRule type="cellIs" dxfId="635" priority="120" stopIfTrue="1" operator="greaterThanOrEqual">
      <formula>$J$2</formula>
    </cfRule>
  </conditionalFormatting>
  <conditionalFormatting sqref="E37:AR37">
    <cfRule type="cellIs" dxfId="634" priority="121" stopIfTrue="1" operator="lessThan">
      <formula>E2-(E2*$C$40)</formula>
    </cfRule>
    <cfRule type="cellIs" dxfId="633" priority="122" stopIfTrue="1" operator="greaterThanOrEqual">
      <formula>E2-(E2*$C$40)</formula>
    </cfRule>
  </conditionalFormatting>
  <conditionalFormatting sqref="D5:D36">
    <cfRule type="expression" dxfId="632" priority="123" stopIfTrue="1">
      <formula>AS5="S"</formula>
    </cfRule>
    <cfRule type="expression" dxfId="631" priority="124" stopIfTrue="1">
      <formula>AS5=""</formula>
    </cfRule>
  </conditionalFormatting>
  <conditionalFormatting sqref="AS37">
    <cfRule type="cellIs" dxfId="630" priority="125" stopIfTrue="1" operator="lessThan">
      <formula>$O$2-($O$2*$C$40)</formula>
    </cfRule>
    <cfRule type="cellIs" dxfId="629" priority="126" stopIfTrue="1" operator="greaterThanOrEqual">
      <formula>$O$2-($O$2*$C$40)</formula>
    </cfRule>
  </conditionalFormatting>
  <conditionalFormatting sqref="D37">
    <cfRule type="expression" dxfId="628" priority="127" stopIfTrue="1">
      <formula>"""Förderbedarf"""</formula>
    </cfRule>
  </conditionalFormatting>
  <conditionalFormatting sqref="F68:F98">
    <cfRule type="expression" dxfId="627" priority="128" stopIfTrue="1">
      <formula>AS6="S"</formula>
    </cfRule>
    <cfRule type="cellIs" dxfId="626" priority="129" stopIfTrue="1" operator="lessThan">
      <formula>$F$2</formula>
    </cfRule>
    <cfRule type="cellIs" dxfId="625" priority="130" stopIfTrue="1" operator="greaterThanOrEqual">
      <formula>$F$2</formula>
    </cfRule>
  </conditionalFormatting>
  <conditionalFormatting sqref="F99">
    <cfRule type="cellIs" dxfId="624" priority="131" stopIfTrue="1" operator="lessThan">
      <formula>F2-(F2*$C$40)</formula>
    </cfRule>
    <cfRule type="cellIs" dxfId="623" priority="132" stopIfTrue="1" operator="greaterThanOrEqual">
      <formula>F2-(F2*$C$40)</formula>
    </cfRule>
  </conditionalFormatting>
  <conditionalFormatting sqref="F38:F67">
    <cfRule type="expression" dxfId="622" priority="133" stopIfTrue="1">
      <formula>AS7="S"</formula>
    </cfRule>
    <cfRule type="cellIs" dxfId="621" priority="134" stopIfTrue="1" operator="lessThan">
      <formula>$F$2</formula>
    </cfRule>
    <cfRule type="cellIs" dxfId="620" priority="135" stopIfTrue="1" operator="greaterThanOrEqual">
      <formula>$F$2</formula>
    </cfRule>
  </conditionalFormatting>
  <conditionalFormatting sqref="F5:F36">
    <cfRule type="expression" dxfId="619" priority="103" stopIfTrue="1">
      <formula>AS5="S"</formula>
    </cfRule>
    <cfRule type="cellIs" dxfId="618" priority="104" stopIfTrue="1" operator="lessThan">
      <formula>$F$2</formula>
    </cfRule>
    <cfRule type="cellIs" dxfId="617" priority="105" stopIfTrue="1" operator="greaterThanOrEqual">
      <formula>$F$2</formula>
    </cfRule>
  </conditionalFormatting>
  <conditionalFormatting sqref="K5:K36">
    <cfRule type="expression" dxfId="616" priority="100" stopIfTrue="1">
      <formula>AS5="S"</formula>
    </cfRule>
    <cfRule type="cellIs" dxfId="615" priority="101" stopIfTrue="1" operator="lessThan">
      <formula>$K$2</formula>
    </cfRule>
    <cfRule type="cellIs" dxfId="614" priority="102" stopIfTrue="1" operator="greaterThanOrEqual">
      <formula>$K$2</formula>
    </cfRule>
  </conditionalFormatting>
  <conditionalFormatting sqref="L5:L36">
    <cfRule type="expression" dxfId="613" priority="97" stopIfTrue="1">
      <formula>AS5="S"</formula>
    </cfRule>
    <cfRule type="cellIs" dxfId="612" priority="98" stopIfTrue="1" operator="lessThan">
      <formula>$L$2</formula>
    </cfRule>
    <cfRule type="cellIs" dxfId="611" priority="99" stopIfTrue="1" operator="greaterThanOrEqual">
      <formula>$L$2</formula>
    </cfRule>
  </conditionalFormatting>
  <conditionalFormatting sqref="C5:C37">
    <cfRule type="expression" dxfId="610" priority="94" stopIfTrue="1">
      <formula>AS5="S"</formula>
    </cfRule>
    <cfRule type="cellIs" dxfId="609" priority="95" stopIfTrue="1" operator="lessThan">
      <formula>$C$3-($C$3*$C$40)</formula>
    </cfRule>
    <cfRule type="cellIs" dxfId="608" priority="96" stopIfTrue="1" operator="lessThan">
      <formula>$C$3</formula>
    </cfRule>
  </conditionalFormatting>
  <conditionalFormatting sqref="B5:B36">
    <cfRule type="expression" dxfId="607" priority="136" stopIfTrue="1">
      <formula>AS5="S"</formula>
    </cfRule>
    <cfRule type="expression" dxfId="606" priority="137" stopIfTrue="1">
      <formula>D5="FB"</formula>
    </cfRule>
    <cfRule type="expression" dxfId="605" priority="138" stopIfTrue="1">
      <formula>D5=""</formula>
    </cfRule>
  </conditionalFormatting>
  <conditionalFormatting sqref="M5:M36">
    <cfRule type="expression" dxfId="604" priority="139" stopIfTrue="1">
      <formula>AS5="S"</formula>
    </cfRule>
    <cfRule type="cellIs" dxfId="603" priority="140" stopIfTrue="1" operator="lessThan">
      <formula>$M$2</formula>
    </cfRule>
    <cfRule type="cellIs" dxfId="602" priority="141" stopIfTrue="1" operator="greaterThanOrEqual">
      <formula>$M$2</formula>
    </cfRule>
  </conditionalFormatting>
  <conditionalFormatting sqref="N5:N36">
    <cfRule type="expression" dxfId="601" priority="91" stopIfTrue="1">
      <formula>AS5="S"</formula>
    </cfRule>
    <cfRule type="cellIs" dxfId="600" priority="92" stopIfTrue="1" operator="lessThan">
      <formula>$N$2</formula>
    </cfRule>
    <cfRule type="cellIs" dxfId="599" priority="93" stopIfTrue="1" operator="greaterThanOrEqual">
      <formula>$N$2</formula>
    </cfRule>
  </conditionalFormatting>
  <conditionalFormatting sqref="O5:O36">
    <cfRule type="expression" dxfId="598" priority="85" stopIfTrue="1">
      <formula>AS5="S"</formula>
    </cfRule>
    <cfRule type="cellIs" dxfId="597" priority="86" stopIfTrue="1" operator="lessThan">
      <formula>$O$2</formula>
    </cfRule>
    <cfRule type="cellIs" dxfId="596" priority="87" stopIfTrue="1" operator="greaterThanOrEqual">
      <formula>$O$2</formula>
    </cfRule>
  </conditionalFormatting>
  <conditionalFormatting sqref="P5:P36">
    <cfRule type="expression" dxfId="595" priority="82" stopIfTrue="1">
      <formula>AS5="S"</formula>
    </cfRule>
    <cfRule type="cellIs" dxfId="594" priority="83" stopIfTrue="1" operator="lessThan">
      <formula>$P$2</formula>
    </cfRule>
    <cfRule type="cellIs" dxfId="593" priority="84" stopIfTrue="1" operator="greaterThanOrEqual">
      <formula>$P$2</formula>
    </cfRule>
  </conditionalFormatting>
  <conditionalFormatting sqref="Q5:Q36">
    <cfRule type="expression" dxfId="592" priority="88" stopIfTrue="1">
      <formula>AS5="S"</formula>
    </cfRule>
    <cfRule type="cellIs" dxfId="591" priority="89" stopIfTrue="1" operator="lessThan">
      <formula>$Q$2</formula>
    </cfRule>
    <cfRule type="cellIs" dxfId="590" priority="90" stopIfTrue="1" operator="greaterThanOrEqual">
      <formula>$Q$2</formula>
    </cfRule>
  </conditionalFormatting>
  <conditionalFormatting sqref="R5:R36">
    <cfRule type="expression" dxfId="589" priority="79" stopIfTrue="1">
      <formula>AS5="S"</formula>
    </cfRule>
    <cfRule type="cellIs" dxfId="588" priority="80" stopIfTrue="1" operator="lessThan">
      <formula>$R$2</formula>
    </cfRule>
    <cfRule type="cellIs" dxfId="587" priority="81" stopIfTrue="1" operator="greaterThanOrEqual">
      <formula>$R$2</formula>
    </cfRule>
  </conditionalFormatting>
  <conditionalFormatting sqref="S5:S36">
    <cfRule type="expression" dxfId="586" priority="76" stopIfTrue="1">
      <formula>AS5="S"</formula>
    </cfRule>
    <cfRule type="cellIs" dxfId="585" priority="77" stopIfTrue="1" operator="lessThan">
      <formula>$S$2</formula>
    </cfRule>
    <cfRule type="cellIs" dxfId="584" priority="78" stopIfTrue="1" operator="greaterThanOrEqual">
      <formula>$S$2</formula>
    </cfRule>
  </conditionalFormatting>
  <conditionalFormatting sqref="T5:T36">
    <cfRule type="expression" dxfId="583" priority="73" stopIfTrue="1">
      <formula>AS5="S"</formula>
    </cfRule>
    <cfRule type="cellIs" dxfId="582" priority="74" stopIfTrue="1" operator="lessThan">
      <formula>$T$2</formula>
    </cfRule>
    <cfRule type="cellIs" dxfId="581" priority="75" stopIfTrue="1" operator="greaterThanOrEqual">
      <formula>$T$2</formula>
    </cfRule>
  </conditionalFormatting>
  <conditionalFormatting sqref="U5:U36">
    <cfRule type="expression" dxfId="580" priority="70" stopIfTrue="1">
      <formula>AS5="S"</formula>
    </cfRule>
    <cfRule type="cellIs" dxfId="579" priority="71" stopIfTrue="1" operator="lessThan">
      <formula>$U$2</formula>
    </cfRule>
    <cfRule type="cellIs" dxfId="578" priority="72" stopIfTrue="1" operator="greaterThanOrEqual">
      <formula>$U$2</formula>
    </cfRule>
  </conditionalFormatting>
  <conditionalFormatting sqref="V5:V36">
    <cfRule type="expression" dxfId="577" priority="67" stopIfTrue="1">
      <formula>AS5="S"</formula>
    </cfRule>
    <cfRule type="cellIs" dxfId="576" priority="68" stopIfTrue="1" operator="lessThan">
      <formula>$V$2</formula>
    </cfRule>
    <cfRule type="cellIs" dxfId="575" priority="69" stopIfTrue="1" operator="greaterThanOrEqual">
      <formula>$V$2</formula>
    </cfRule>
  </conditionalFormatting>
  <conditionalFormatting sqref="W5:W36">
    <cfRule type="expression" dxfId="574" priority="64" stopIfTrue="1">
      <formula>AS5="S"</formula>
    </cfRule>
    <cfRule type="cellIs" dxfId="573" priority="65" stopIfTrue="1" operator="lessThan">
      <formula>$W$2</formula>
    </cfRule>
    <cfRule type="cellIs" dxfId="572" priority="66" stopIfTrue="1" operator="greaterThanOrEqual">
      <formula>$W$2</formula>
    </cfRule>
  </conditionalFormatting>
  <conditionalFormatting sqref="X5:X36">
    <cfRule type="expression" dxfId="571" priority="61" stopIfTrue="1">
      <formula>AS5="S"</formula>
    </cfRule>
    <cfRule type="cellIs" dxfId="570" priority="62" stopIfTrue="1" operator="lessThan">
      <formula>$X$2</formula>
    </cfRule>
    <cfRule type="cellIs" dxfId="569" priority="63" stopIfTrue="1" operator="greaterThanOrEqual">
      <formula>$X$2</formula>
    </cfRule>
  </conditionalFormatting>
  <conditionalFormatting sqref="Y5:Y36">
    <cfRule type="expression" dxfId="568" priority="58" stopIfTrue="1">
      <formula>AS5="S"</formula>
    </cfRule>
    <cfRule type="cellIs" dxfId="567" priority="59" stopIfTrue="1" operator="lessThan">
      <formula>$Y$2</formula>
    </cfRule>
    <cfRule type="cellIs" dxfId="566" priority="60" stopIfTrue="1" operator="greaterThanOrEqual">
      <formula>$Y$2</formula>
    </cfRule>
  </conditionalFormatting>
  <conditionalFormatting sqref="Z5:Z36">
    <cfRule type="expression" dxfId="565" priority="55" stopIfTrue="1">
      <formula>AS5="S"</formula>
    </cfRule>
    <cfRule type="cellIs" dxfId="564" priority="56" stopIfTrue="1" operator="lessThan">
      <formula>$Z$2</formula>
    </cfRule>
    <cfRule type="cellIs" dxfId="563" priority="57" stopIfTrue="1" operator="greaterThanOrEqual">
      <formula>$Z$2</formula>
    </cfRule>
  </conditionalFormatting>
  <conditionalFormatting sqref="AA5:AA36">
    <cfRule type="expression" dxfId="562" priority="52" stopIfTrue="1">
      <formula>AS5="S"</formula>
    </cfRule>
    <cfRule type="cellIs" dxfId="561" priority="53" stopIfTrue="1" operator="lessThan">
      <formula>$AA$2</formula>
    </cfRule>
    <cfRule type="cellIs" dxfId="560" priority="54" stopIfTrue="1" operator="greaterThanOrEqual">
      <formula>$AA$2</formula>
    </cfRule>
  </conditionalFormatting>
  <conditionalFormatting sqref="AB5:AB36">
    <cfRule type="expression" dxfId="559" priority="49" stopIfTrue="1">
      <formula>AS5="S"</formula>
    </cfRule>
    <cfRule type="cellIs" dxfId="558" priority="50" stopIfTrue="1" operator="lessThan">
      <formula>$AB$2</formula>
    </cfRule>
    <cfRule type="cellIs" dxfId="557" priority="51" stopIfTrue="1" operator="greaterThanOrEqual">
      <formula>$AB$2</formula>
    </cfRule>
  </conditionalFormatting>
  <conditionalFormatting sqref="AC5:AC36">
    <cfRule type="expression" dxfId="556" priority="46" stopIfTrue="1">
      <formula>AS5="S"</formula>
    </cfRule>
    <cfRule type="cellIs" dxfId="555" priority="47" stopIfTrue="1" operator="lessThan">
      <formula>$AC$2</formula>
    </cfRule>
    <cfRule type="cellIs" dxfId="554" priority="48" stopIfTrue="1" operator="greaterThanOrEqual">
      <formula>$AC$2</formula>
    </cfRule>
  </conditionalFormatting>
  <conditionalFormatting sqref="AD5:AD36">
    <cfRule type="expression" dxfId="553" priority="43" stopIfTrue="1">
      <formula>AS5="S"</formula>
    </cfRule>
    <cfRule type="cellIs" dxfId="552" priority="44" stopIfTrue="1" operator="lessThan">
      <formula>$AD$2</formula>
    </cfRule>
    <cfRule type="cellIs" dxfId="551" priority="45" stopIfTrue="1" operator="greaterThanOrEqual">
      <formula>$AD$2</formula>
    </cfRule>
  </conditionalFormatting>
  <conditionalFormatting sqref="AE5:AE36">
    <cfRule type="expression" dxfId="550" priority="40" stopIfTrue="1">
      <formula>AS5="S"</formula>
    </cfRule>
    <cfRule type="cellIs" dxfId="549" priority="41" stopIfTrue="1" operator="lessThan">
      <formula>$AE$2</formula>
    </cfRule>
    <cfRule type="cellIs" dxfId="548" priority="42" stopIfTrue="1" operator="greaterThanOrEqual">
      <formula>$AE$2</formula>
    </cfRule>
  </conditionalFormatting>
  <conditionalFormatting sqref="AF5:AF36">
    <cfRule type="expression" dxfId="547" priority="37" stopIfTrue="1">
      <formula>AS5="S"</formula>
    </cfRule>
    <cfRule type="cellIs" dxfId="546" priority="38" stopIfTrue="1" operator="lessThan">
      <formula>$AF$2</formula>
    </cfRule>
    <cfRule type="cellIs" dxfId="545" priority="39" stopIfTrue="1" operator="greaterThanOrEqual">
      <formula>$AF$2</formula>
    </cfRule>
  </conditionalFormatting>
  <conditionalFormatting sqref="AG5:AG36">
    <cfRule type="expression" dxfId="544" priority="34" stopIfTrue="1">
      <formula>AS5="S"</formula>
    </cfRule>
    <cfRule type="cellIs" dxfId="543" priority="35" stopIfTrue="1" operator="lessThan">
      <formula>$AG$2</formula>
    </cfRule>
    <cfRule type="cellIs" dxfId="542" priority="36" stopIfTrue="1" operator="greaterThanOrEqual">
      <formula>$AG$2</formula>
    </cfRule>
  </conditionalFormatting>
  <conditionalFormatting sqref="AH5:AH36">
    <cfRule type="expression" dxfId="541" priority="31" stopIfTrue="1">
      <formula>AS5="S"</formula>
    </cfRule>
    <cfRule type="cellIs" dxfId="540" priority="32" stopIfTrue="1" operator="lessThan">
      <formula>$AH$2</formula>
    </cfRule>
    <cfRule type="cellIs" dxfId="539" priority="33" stopIfTrue="1" operator="greaterThanOrEqual">
      <formula>$AH$2</formula>
    </cfRule>
  </conditionalFormatting>
  <conditionalFormatting sqref="AI5:AI36">
    <cfRule type="expression" dxfId="538" priority="28" stopIfTrue="1">
      <formula>AS5="S"</formula>
    </cfRule>
    <cfRule type="cellIs" dxfId="537" priority="29" stopIfTrue="1" operator="lessThan">
      <formula>$AI$2</formula>
    </cfRule>
    <cfRule type="cellIs" dxfId="536" priority="30" stopIfTrue="1" operator="greaterThanOrEqual">
      <formula>$AI$2</formula>
    </cfRule>
  </conditionalFormatting>
  <conditionalFormatting sqref="AJ5:AJ36">
    <cfRule type="expression" dxfId="535" priority="25" stopIfTrue="1">
      <formula>AS5="S"</formula>
    </cfRule>
    <cfRule type="cellIs" dxfId="534" priority="26" stopIfTrue="1" operator="lessThan">
      <formula>$AJ$2</formula>
    </cfRule>
    <cfRule type="cellIs" dxfId="533" priority="27" stopIfTrue="1" operator="greaterThanOrEqual">
      <formula>$AJ$2</formula>
    </cfRule>
  </conditionalFormatting>
  <conditionalFormatting sqref="AK5:AK36">
    <cfRule type="expression" dxfId="532" priority="22" stopIfTrue="1">
      <formula>AS5="S"</formula>
    </cfRule>
    <cfRule type="cellIs" dxfId="531" priority="23" stopIfTrue="1" operator="lessThan">
      <formula>$AK$2</formula>
    </cfRule>
    <cfRule type="cellIs" dxfId="530" priority="24" stopIfTrue="1" operator="greaterThanOrEqual">
      <formula>$AK$2</formula>
    </cfRule>
  </conditionalFormatting>
  <conditionalFormatting sqref="AL5:AL36">
    <cfRule type="expression" dxfId="529" priority="19" stopIfTrue="1">
      <formula>AS5="S"</formula>
    </cfRule>
    <cfRule type="cellIs" dxfId="528" priority="20" stopIfTrue="1" operator="lessThan">
      <formula>$AL$2</formula>
    </cfRule>
    <cfRule type="cellIs" dxfId="527" priority="21" stopIfTrue="1" operator="greaterThanOrEqual">
      <formula>$AL$2</formula>
    </cfRule>
  </conditionalFormatting>
  <conditionalFormatting sqref="AM5:AM36">
    <cfRule type="expression" dxfId="526" priority="16" stopIfTrue="1">
      <formula>AS5="S"</formula>
    </cfRule>
    <cfRule type="cellIs" dxfId="525" priority="17" stopIfTrue="1" operator="lessThan">
      <formula>$AM$2</formula>
    </cfRule>
    <cfRule type="cellIs" dxfId="524" priority="18" stopIfTrue="1" operator="greaterThanOrEqual">
      <formula>$AM$2</formula>
    </cfRule>
  </conditionalFormatting>
  <conditionalFormatting sqref="AN5:AN36">
    <cfRule type="expression" dxfId="523" priority="13" stopIfTrue="1">
      <formula>AS5="S"</formula>
    </cfRule>
    <cfRule type="cellIs" dxfId="522" priority="14" stopIfTrue="1" operator="lessThan">
      <formula>$AN$2</formula>
    </cfRule>
    <cfRule type="cellIs" dxfId="521" priority="15" stopIfTrue="1" operator="greaterThanOrEqual">
      <formula>$AN$2</formula>
    </cfRule>
  </conditionalFormatting>
  <conditionalFormatting sqref="AO5:AO36">
    <cfRule type="expression" dxfId="520" priority="10" stopIfTrue="1">
      <formula>AS5="S"</formula>
    </cfRule>
    <cfRule type="cellIs" dxfId="519" priority="11" stopIfTrue="1" operator="lessThan">
      <formula>$AO$2</formula>
    </cfRule>
    <cfRule type="cellIs" dxfId="518" priority="12" stopIfTrue="1" operator="greaterThanOrEqual">
      <formula>$AO$2</formula>
    </cfRule>
  </conditionalFormatting>
  <conditionalFormatting sqref="AP5:AP36">
    <cfRule type="expression" dxfId="517" priority="7" stopIfTrue="1">
      <formula>AS5="S"</formula>
    </cfRule>
    <cfRule type="cellIs" dxfId="516" priority="8" stopIfTrue="1" operator="lessThan">
      <formula>$AP$2</formula>
    </cfRule>
    <cfRule type="cellIs" dxfId="515" priority="9" stopIfTrue="1" operator="greaterThanOrEqual">
      <formula>$AP$2</formula>
    </cfRule>
  </conditionalFormatting>
  <conditionalFormatting sqref="AQ5:AQ36">
    <cfRule type="expression" dxfId="514" priority="4" stopIfTrue="1">
      <formula>AS5="S"</formula>
    </cfRule>
    <cfRule type="cellIs" dxfId="513" priority="5" stopIfTrue="1" operator="lessThan">
      <formula>$AQ$2</formula>
    </cfRule>
    <cfRule type="cellIs" dxfId="512" priority="6" stopIfTrue="1" operator="greaterThanOrEqual">
      <formula>$AQ$2</formula>
    </cfRule>
  </conditionalFormatting>
  <conditionalFormatting sqref="AR5:AR36">
    <cfRule type="expression" dxfId="511" priority="1" stopIfTrue="1">
      <formula>AS5="S"</formula>
    </cfRule>
    <cfRule type="cellIs" dxfId="510" priority="2" stopIfTrue="1" operator="lessThan">
      <formula>$AR$2</formula>
    </cfRule>
    <cfRule type="cellIs" dxfId="509" priority="3" stopIfTrue="1" operator="greaterThanOrEqual">
      <formula>$AR$2</formula>
    </cfRule>
  </conditionalFormatting>
  <pageMargins left="0.78740157480314965" right="0.74803149606299213" top="1.1811023622047245" bottom="0.74803149606299213" header="0.70866141732283472" footer="0.51181102362204722"/>
  <pageSetup paperSize="9" scale="71" orientation="landscape" horizontalDpi="4294967293" r:id="rId1"/>
  <headerFooter alignWithMargins="0">
    <oddHeader>&amp;L&amp;"Gill Sans MT,Fett"&amp;12RTMB Version 3&amp;R&amp;G</oddHeader>
    <oddFooter>&amp;R&amp;P von &amp;N</oddFooter>
  </headerFooter>
  <rowBreaks count="1" manualBreakCount="1">
    <brk id="40" max="16383" man="1"/>
  </rowBreaks>
  <legacy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1">
    <tabColor indexed="10"/>
    <pageSetUpPr fitToPage="1"/>
  </sheetPr>
  <dimension ref="A1:AD72"/>
  <sheetViews>
    <sheetView view="pageBreakPreview" zoomScaleNormal="100" zoomScaleSheetLayoutView="100" workbookViewId="0">
      <selection activeCell="AF23" sqref="AF23"/>
    </sheetView>
  </sheetViews>
  <sheetFormatPr baseColWidth="10" defaultColWidth="11.44140625" defaultRowHeight="12" x14ac:dyDescent="0.25"/>
  <cols>
    <col min="1" max="1" width="4.33203125" style="363" customWidth="1"/>
    <col min="2" max="2" width="28" style="63" customWidth="1"/>
    <col min="3" max="3" width="7.44140625" style="238" customWidth="1"/>
    <col min="4" max="4" width="5.109375" style="363" customWidth="1"/>
    <col min="5" max="5" width="6.109375" style="363" customWidth="1"/>
    <col min="6" max="6" width="5.6640625" style="363" customWidth="1"/>
    <col min="7" max="7" width="6.109375" style="363" customWidth="1"/>
    <col min="8" max="8" width="5.6640625" style="363" customWidth="1"/>
    <col min="9" max="9" width="7.109375" style="363" customWidth="1"/>
    <col min="10" max="10" width="5.5546875" style="363" customWidth="1"/>
    <col min="11" max="11" width="7.44140625" style="363" customWidth="1"/>
    <col min="12" max="12" width="6.33203125" style="363" customWidth="1"/>
    <col min="13" max="13" width="7" style="363" customWidth="1"/>
    <col min="14" max="14" width="3.33203125" style="363" hidden="1" customWidth="1"/>
    <col min="15" max="15" width="6" style="363" hidden="1" customWidth="1"/>
    <col min="16" max="16" width="3.5546875" style="363" hidden="1" customWidth="1"/>
    <col min="17" max="17" width="6.5546875" style="363" hidden="1" customWidth="1"/>
    <col min="18" max="18" width="3.5546875" style="363" hidden="1" customWidth="1"/>
    <col min="19" max="19" width="6.5546875" style="363" hidden="1" customWidth="1"/>
    <col min="20" max="20" width="4.6640625" style="363" hidden="1" customWidth="1"/>
    <col min="21" max="21" width="6" style="363" hidden="1" customWidth="1"/>
    <col min="22" max="22" width="4.5546875" style="363" hidden="1" customWidth="1"/>
    <col min="23" max="23" width="5.88671875" style="363" hidden="1" customWidth="1"/>
    <col min="24" max="24" width="4.44140625" style="363" hidden="1" customWidth="1"/>
    <col min="25" max="25" width="5.109375" style="363" hidden="1" customWidth="1"/>
    <col min="26" max="26" width="4.44140625" style="363" hidden="1" customWidth="1"/>
    <col min="27" max="27" width="5.5546875" style="363" hidden="1" customWidth="1"/>
    <col min="28" max="28" width="4.88671875" style="363" hidden="1" customWidth="1"/>
    <col min="29" max="29" width="5.33203125" style="363" hidden="1" customWidth="1"/>
    <col min="30" max="16384" width="11.44140625" style="363"/>
  </cols>
  <sheetData>
    <row r="1" spans="1:30" ht="45.75" customHeight="1" x14ac:dyDescent="0.2">
      <c r="A1" s="200" t="s">
        <v>6</v>
      </c>
      <c r="B1" s="201" t="s">
        <v>491</v>
      </c>
      <c r="C1" s="539" t="s">
        <v>492</v>
      </c>
      <c r="D1" s="648" t="s">
        <v>495</v>
      </c>
      <c r="E1" s="649"/>
      <c r="F1" s="652" t="s">
        <v>494</v>
      </c>
      <c r="G1" s="653"/>
      <c r="H1" s="648" t="s">
        <v>496</v>
      </c>
      <c r="I1" s="650"/>
      <c r="J1" s="646" t="s">
        <v>497</v>
      </c>
      <c r="K1" s="647"/>
      <c r="L1" s="651" t="s">
        <v>499</v>
      </c>
      <c r="M1" s="650"/>
      <c r="N1" s="646" t="s">
        <v>399</v>
      </c>
      <c r="O1" s="647"/>
      <c r="P1" s="648" t="s">
        <v>399</v>
      </c>
      <c r="Q1" s="649"/>
      <c r="R1" s="644" t="s">
        <v>399</v>
      </c>
      <c r="S1" s="645"/>
      <c r="T1" s="642"/>
      <c r="U1" s="643"/>
      <c r="V1" s="644" t="s">
        <v>399</v>
      </c>
      <c r="W1" s="645"/>
      <c r="X1" s="640" t="s">
        <v>399</v>
      </c>
      <c r="Y1" s="643"/>
      <c r="Z1" s="644" t="s">
        <v>399</v>
      </c>
      <c r="AA1" s="645"/>
      <c r="AB1" s="640" t="s">
        <v>399</v>
      </c>
      <c r="AC1" s="641"/>
      <c r="AD1" s="362"/>
    </row>
    <row r="2" spans="1:30" s="235" customFormat="1" x14ac:dyDescent="0.25">
      <c r="A2" s="245"/>
      <c r="B2" s="235" t="s">
        <v>186</v>
      </c>
      <c r="C2" s="370">
        <f>C3+C4+C5+C6+C7</f>
        <v>12</v>
      </c>
      <c r="D2" s="246">
        <f>D3+D4+D5+D6+D7</f>
        <v>9</v>
      </c>
      <c r="E2" s="371">
        <f t="shared" ref="E2:E7" si="0">D2/C2</f>
        <v>0.75</v>
      </c>
      <c r="F2" s="246">
        <f>F3+F4+F5+F6+F7</f>
        <v>11</v>
      </c>
      <c r="G2" s="371">
        <f t="shared" ref="G2:G7" si="1">F2/C2</f>
        <v>0.91666666666666663</v>
      </c>
      <c r="H2" s="246">
        <f>H3+H4+H5+H6+H7</f>
        <v>11</v>
      </c>
      <c r="I2" s="371">
        <f t="shared" ref="I2:I7" si="2">H2/C2</f>
        <v>0.91666666666666663</v>
      </c>
      <c r="J2" s="246">
        <f>J3+J4+J5+J6+J7</f>
        <v>11</v>
      </c>
      <c r="K2" s="371">
        <f t="shared" ref="K2:K7" si="3">J2/C2</f>
        <v>0.91666666666666663</v>
      </c>
      <c r="L2" s="246">
        <f>L3+L4+L5+L6+L7</f>
        <v>9</v>
      </c>
      <c r="M2" s="371">
        <f t="shared" ref="M2:M7" si="4">L2/C2</f>
        <v>0.75</v>
      </c>
      <c r="N2" s="246">
        <f>N3+N4+N5+N6+N7</f>
        <v>7.5</v>
      </c>
      <c r="O2" s="371">
        <f t="shared" ref="O2:O7" si="5">N2/C2</f>
        <v>0.625</v>
      </c>
      <c r="P2" s="246">
        <f>P3+P4+P5+P6+P7</f>
        <v>6</v>
      </c>
      <c r="Q2" s="371">
        <f t="shared" ref="Q2:Q7" si="6">P2/C2</f>
        <v>0.5</v>
      </c>
      <c r="R2" s="246">
        <f>R3+R4+R5+R6+R7</f>
        <v>5</v>
      </c>
      <c r="S2" s="371">
        <f t="shared" ref="S2:S7" si="7">R2/C2</f>
        <v>0.41666666666666669</v>
      </c>
      <c r="T2" s="246">
        <f>T3+T4+T5+T6+T7</f>
        <v>4</v>
      </c>
      <c r="U2" s="371">
        <f t="shared" ref="U2:U7" si="8">T2/C2</f>
        <v>0.33333333333333331</v>
      </c>
      <c r="V2" s="246">
        <f>V3+V4+V5+V6+V7</f>
        <v>9</v>
      </c>
      <c r="W2" s="371">
        <f t="shared" ref="W2:W7" si="9">V2/C2</f>
        <v>0.75</v>
      </c>
      <c r="X2" s="246">
        <f>X3+X4+X5+X6+X7</f>
        <v>0</v>
      </c>
      <c r="Y2" s="371">
        <f t="shared" ref="Y2:Y7" si="10">X2/C2</f>
        <v>0</v>
      </c>
      <c r="Z2" s="246">
        <f>Z3+Z4+Z5+Z6+Z7</f>
        <v>1</v>
      </c>
      <c r="AA2" s="371">
        <f t="shared" ref="AA2:AA7" si="11">Z2/C2</f>
        <v>8.3333333333333329E-2</v>
      </c>
      <c r="AB2" s="246">
        <f>AB3+AB4+AB5+AB6+AB7</f>
        <v>0</v>
      </c>
      <c r="AC2" s="371">
        <f t="shared" ref="AC2:AC7" si="12">AB2/C2</f>
        <v>0</v>
      </c>
      <c r="AD2" s="247"/>
    </row>
    <row r="3" spans="1:30" x14ac:dyDescent="0.25">
      <c r="A3" s="364" t="s">
        <v>444</v>
      </c>
      <c r="B3" s="363" t="s">
        <v>188</v>
      </c>
      <c r="C3" s="365">
        <v>4</v>
      </c>
      <c r="D3" s="366">
        <v>3.5</v>
      </c>
      <c r="E3" s="373">
        <f t="shared" si="0"/>
        <v>0.875</v>
      </c>
      <c r="F3" s="366">
        <v>4</v>
      </c>
      <c r="G3" s="373">
        <f t="shared" si="1"/>
        <v>1</v>
      </c>
      <c r="H3" s="366">
        <v>4</v>
      </c>
      <c r="I3" s="371">
        <f t="shared" si="2"/>
        <v>1</v>
      </c>
      <c r="J3" s="366">
        <v>4</v>
      </c>
      <c r="K3" s="371">
        <f t="shared" si="3"/>
        <v>1</v>
      </c>
      <c r="L3" s="366">
        <v>4</v>
      </c>
      <c r="M3" s="371">
        <f t="shared" si="4"/>
        <v>1</v>
      </c>
      <c r="N3" s="366">
        <v>4</v>
      </c>
      <c r="O3" s="371">
        <f t="shared" si="5"/>
        <v>1</v>
      </c>
      <c r="P3" s="366">
        <v>4</v>
      </c>
      <c r="Q3" s="371">
        <f t="shared" si="6"/>
        <v>1</v>
      </c>
      <c r="R3" s="366">
        <v>4</v>
      </c>
      <c r="S3" s="371">
        <f t="shared" si="7"/>
        <v>1</v>
      </c>
      <c r="T3" s="366">
        <v>4</v>
      </c>
      <c r="U3" s="371">
        <f t="shared" si="8"/>
        <v>1</v>
      </c>
      <c r="V3" s="366">
        <v>3.5</v>
      </c>
      <c r="W3" s="371">
        <f t="shared" si="9"/>
        <v>0.875</v>
      </c>
      <c r="X3" s="366"/>
      <c r="Y3" s="371">
        <f t="shared" si="10"/>
        <v>0</v>
      </c>
      <c r="Z3" s="366">
        <v>1</v>
      </c>
      <c r="AA3" s="371">
        <f t="shared" si="11"/>
        <v>0.25</v>
      </c>
      <c r="AB3" s="366">
        <v>0</v>
      </c>
      <c r="AC3" s="371">
        <f t="shared" si="12"/>
        <v>0</v>
      </c>
      <c r="AD3" s="362"/>
    </row>
    <row r="4" spans="1:30" x14ac:dyDescent="0.25">
      <c r="A4" s="364" t="s">
        <v>445</v>
      </c>
      <c r="B4" s="369" t="s">
        <v>345</v>
      </c>
      <c r="C4" s="365">
        <v>2</v>
      </c>
      <c r="D4" s="366">
        <v>2</v>
      </c>
      <c r="E4" s="373">
        <f t="shared" si="0"/>
        <v>1</v>
      </c>
      <c r="F4" s="366">
        <v>2</v>
      </c>
      <c r="G4" s="373">
        <f t="shared" si="1"/>
        <v>1</v>
      </c>
      <c r="H4" s="366">
        <v>2</v>
      </c>
      <c r="I4" s="371">
        <f t="shared" si="2"/>
        <v>1</v>
      </c>
      <c r="J4" s="366">
        <v>2</v>
      </c>
      <c r="K4" s="371">
        <f t="shared" si="3"/>
        <v>1</v>
      </c>
      <c r="L4" s="366">
        <v>2</v>
      </c>
      <c r="M4" s="371">
        <f t="shared" si="4"/>
        <v>1</v>
      </c>
      <c r="N4" s="366">
        <v>2</v>
      </c>
      <c r="O4" s="371">
        <f t="shared" si="5"/>
        <v>1</v>
      </c>
      <c r="P4" s="366">
        <v>2</v>
      </c>
      <c r="Q4" s="371">
        <f t="shared" si="6"/>
        <v>1</v>
      </c>
      <c r="R4" s="366">
        <v>1</v>
      </c>
      <c r="S4" s="371">
        <f t="shared" si="7"/>
        <v>0.5</v>
      </c>
      <c r="T4" s="366">
        <v>0</v>
      </c>
      <c r="U4" s="371">
        <f t="shared" si="8"/>
        <v>0</v>
      </c>
      <c r="V4" s="366">
        <v>2</v>
      </c>
      <c r="W4" s="371">
        <f t="shared" si="9"/>
        <v>1</v>
      </c>
      <c r="X4" s="366">
        <v>0</v>
      </c>
      <c r="Y4" s="371">
        <f t="shared" si="10"/>
        <v>0</v>
      </c>
      <c r="Z4" s="366">
        <v>0</v>
      </c>
      <c r="AA4" s="371">
        <f t="shared" si="11"/>
        <v>0</v>
      </c>
      <c r="AB4" s="366">
        <v>0</v>
      </c>
      <c r="AC4" s="371">
        <f t="shared" si="12"/>
        <v>0</v>
      </c>
      <c r="AD4" s="362"/>
    </row>
    <row r="5" spans="1:30" x14ac:dyDescent="0.25">
      <c r="A5" s="364">
        <v>5</v>
      </c>
      <c r="B5" s="369" t="s">
        <v>346</v>
      </c>
      <c r="C5" s="365">
        <v>2</v>
      </c>
      <c r="D5" s="366">
        <v>1.5</v>
      </c>
      <c r="E5" s="373">
        <f t="shared" si="0"/>
        <v>0.75</v>
      </c>
      <c r="F5" s="366">
        <v>2</v>
      </c>
      <c r="G5" s="373">
        <f t="shared" si="1"/>
        <v>1</v>
      </c>
      <c r="H5" s="366">
        <v>2</v>
      </c>
      <c r="I5" s="371">
        <f t="shared" si="2"/>
        <v>1</v>
      </c>
      <c r="J5" s="366">
        <v>2</v>
      </c>
      <c r="K5" s="371">
        <f t="shared" si="3"/>
        <v>1</v>
      </c>
      <c r="L5" s="366">
        <v>1</v>
      </c>
      <c r="M5" s="371">
        <f t="shared" si="4"/>
        <v>0.5</v>
      </c>
      <c r="N5" s="366">
        <v>0.5</v>
      </c>
      <c r="O5" s="371">
        <f t="shared" si="5"/>
        <v>0.25</v>
      </c>
      <c r="P5" s="366">
        <v>0</v>
      </c>
      <c r="Q5" s="371">
        <f t="shared" si="6"/>
        <v>0</v>
      </c>
      <c r="R5" s="366">
        <v>0</v>
      </c>
      <c r="S5" s="371">
        <f t="shared" si="7"/>
        <v>0</v>
      </c>
      <c r="T5" s="366">
        <v>0</v>
      </c>
      <c r="U5" s="371">
        <f t="shared" si="8"/>
        <v>0</v>
      </c>
      <c r="V5" s="366">
        <v>1.5</v>
      </c>
      <c r="W5" s="371">
        <f t="shared" si="9"/>
        <v>0.75</v>
      </c>
      <c r="X5" s="366">
        <v>0</v>
      </c>
      <c r="Y5" s="371">
        <f t="shared" si="10"/>
        <v>0</v>
      </c>
      <c r="Z5" s="366">
        <v>0</v>
      </c>
      <c r="AA5" s="371">
        <f t="shared" si="11"/>
        <v>0</v>
      </c>
      <c r="AB5" s="366">
        <v>0</v>
      </c>
      <c r="AC5" s="371">
        <f t="shared" si="12"/>
        <v>0</v>
      </c>
      <c r="AD5" s="362"/>
    </row>
    <row r="6" spans="1:30" x14ac:dyDescent="0.25">
      <c r="A6" s="364">
        <v>6</v>
      </c>
      <c r="B6" s="369" t="s">
        <v>347</v>
      </c>
      <c r="C6" s="365">
        <v>2</v>
      </c>
      <c r="D6" s="366">
        <v>1</v>
      </c>
      <c r="E6" s="373">
        <f t="shared" si="0"/>
        <v>0.5</v>
      </c>
      <c r="F6" s="366">
        <v>2</v>
      </c>
      <c r="G6" s="373">
        <f t="shared" si="1"/>
        <v>1</v>
      </c>
      <c r="H6" s="366">
        <v>2</v>
      </c>
      <c r="I6" s="371">
        <f t="shared" si="2"/>
        <v>1</v>
      </c>
      <c r="J6" s="366">
        <v>2</v>
      </c>
      <c r="K6" s="371">
        <f t="shared" si="3"/>
        <v>1</v>
      </c>
      <c r="L6" s="366">
        <v>1</v>
      </c>
      <c r="M6" s="371">
        <f t="shared" si="4"/>
        <v>0.5</v>
      </c>
      <c r="N6" s="366">
        <v>1</v>
      </c>
      <c r="O6" s="371">
        <f t="shared" si="5"/>
        <v>0.5</v>
      </c>
      <c r="P6" s="366">
        <v>0</v>
      </c>
      <c r="Q6" s="371">
        <f t="shared" si="6"/>
        <v>0</v>
      </c>
      <c r="R6" s="366">
        <v>0</v>
      </c>
      <c r="S6" s="371">
        <f t="shared" si="7"/>
        <v>0</v>
      </c>
      <c r="T6" s="366">
        <v>0</v>
      </c>
      <c r="U6" s="371">
        <f t="shared" si="8"/>
        <v>0</v>
      </c>
      <c r="V6" s="366">
        <v>1</v>
      </c>
      <c r="W6" s="371">
        <f t="shared" si="9"/>
        <v>0.5</v>
      </c>
      <c r="X6" s="366">
        <v>0</v>
      </c>
      <c r="Y6" s="371">
        <f t="shared" si="10"/>
        <v>0</v>
      </c>
      <c r="Z6" s="366">
        <v>0</v>
      </c>
      <c r="AA6" s="371">
        <f t="shared" si="11"/>
        <v>0</v>
      </c>
      <c r="AB6" s="366">
        <v>0</v>
      </c>
      <c r="AC6" s="371">
        <f t="shared" si="12"/>
        <v>0</v>
      </c>
      <c r="AD6" s="362"/>
    </row>
    <row r="7" spans="1:30" x14ac:dyDescent="0.25">
      <c r="A7" s="364" t="s">
        <v>446</v>
      </c>
      <c r="B7" s="369" t="s">
        <v>400</v>
      </c>
      <c r="C7" s="365">
        <v>2</v>
      </c>
      <c r="D7" s="366">
        <v>1</v>
      </c>
      <c r="E7" s="373">
        <f t="shared" si="0"/>
        <v>0.5</v>
      </c>
      <c r="F7" s="366">
        <v>1</v>
      </c>
      <c r="G7" s="373">
        <f t="shared" si="1"/>
        <v>0.5</v>
      </c>
      <c r="H7" s="366">
        <v>1</v>
      </c>
      <c r="I7" s="371">
        <f t="shared" si="2"/>
        <v>0.5</v>
      </c>
      <c r="J7" s="366">
        <v>1</v>
      </c>
      <c r="K7" s="371">
        <f t="shared" si="3"/>
        <v>0.5</v>
      </c>
      <c r="L7" s="366">
        <v>1</v>
      </c>
      <c r="M7" s="371">
        <f t="shared" si="4"/>
        <v>0.5</v>
      </c>
      <c r="N7" s="366">
        <v>0</v>
      </c>
      <c r="O7" s="371">
        <f t="shared" si="5"/>
        <v>0</v>
      </c>
      <c r="P7" s="366">
        <v>0</v>
      </c>
      <c r="Q7" s="371">
        <f t="shared" si="6"/>
        <v>0</v>
      </c>
      <c r="R7" s="366">
        <v>0</v>
      </c>
      <c r="S7" s="371">
        <f t="shared" si="7"/>
        <v>0</v>
      </c>
      <c r="T7" s="366">
        <v>0</v>
      </c>
      <c r="U7" s="371">
        <f t="shared" si="8"/>
        <v>0</v>
      </c>
      <c r="V7" s="366">
        <v>1</v>
      </c>
      <c r="W7" s="371">
        <f t="shared" si="9"/>
        <v>0.5</v>
      </c>
      <c r="X7" s="366">
        <v>0</v>
      </c>
      <c r="Y7" s="371">
        <f t="shared" si="10"/>
        <v>0</v>
      </c>
      <c r="Z7" s="366">
        <v>0</v>
      </c>
      <c r="AA7" s="371">
        <f t="shared" si="11"/>
        <v>0</v>
      </c>
      <c r="AB7" s="366">
        <v>0</v>
      </c>
      <c r="AC7" s="371">
        <f t="shared" si="12"/>
        <v>0</v>
      </c>
      <c r="AD7" s="362"/>
    </row>
    <row r="8" spans="1:30" s="388" customFormat="1" x14ac:dyDescent="0.25">
      <c r="A8" s="387"/>
      <c r="B8" s="388" t="s">
        <v>348</v>
      </c>
      <c r="C8" s="370">
        <f>C9</f>
        <v>10</v>
      </c>
      <c r="D8" s="235">
        <f>D9</f>
        <v>7</v>
      </c>
      <c r="E8" s="373">
        <f>D8/$C$8</f>
        <v>0.7</v>
      </c>
      <c r="F8" s="235">
        <f>F9</f>
        <v>8</v>
      </c>
      <c r="G8" s="373">
        <f>F8/$C$8</f>
        <v>0.8</v>
      </c>
      <c r="H8" s="235">
        <f>H9</f>
        <v>8</v>
      </c>
      <c r="I8" s="373">
        <f>H8/$C$8</f>
        <v>0.8</v>
      </c>
      <c r="J8" s="235">
        <f>J9</f>
        <v>8</v>
      </c>
      <c r="K8" s="373">
        <f>J8/$C$8</f>
        <v>0.8</v>
      </c>
      <c r="L8" s="235">
        <f>L9</f>
        <v>6</v>
      </c>
      <c r="M8" s="373">
        <f>L8/$C$8</f>
        <v>0.6</v>
      </c>
      <c r="N8" s="235">
        <f>N9</f>
        <v>7</v>
      </c>
      <c r="O8" s="373">
        <f>N8/$C$8</f>
        <v>0.7</v>
      </c>
      <c r="P8" s="235">
        <f>P9</f>
        <v>5</v>
      </c>
      <c r="Q8" s="373">
        <f>P8/$C$8</f>
        <v>0.5</v>
      </c>
      <c r="R8" s="235">
        <f>R9</f>
        <v>10</v>
      </c>
      <c r="S8" s="373">
        <f>R8/$C$8</f>
        <v>1</v>
      </c>
      <c r="T8" s="235">
        <f>T9</f>
        <v>5</v>
      </c>
      <c r="U8" s="373">
        <f>T8/$C$8</f>
        <v>0.5</v>
      </c>
      <c r="V8" s="235">
        <f>V9</f>
        <v>7</v>
      </c>
      <c r="W8" s="373">
        <f>V8/$C$8</f>
        <v>0.7</v>
      </c>
      <c r="X8" s="235">
        <f>X9</f>
        <v>0</v>
      </c>
      <c r="Y8" s="373">
        <f>X8/$C$8</f>
        <v>0</v>
      </c>
      <c r="Z8" s="235">
        <f>Z9</f>
        <v>5</v>
      </c>
      <c r="AA8" s="373">
        <f>Z8/$C$8</f>
        <v>0.5</v>
      </c>
      <c r="AB8" s="235">
        <f>AB9</f>
        <v>5</v>
      </c>
      <c r="AC8" s="373">
        <f>AB8/$C$8</f>
        <v>0.5</v>
      </c>
      <c r="AD8" s="389"/>
    </row>
    <row r="9" spans="1:30" ht="11.4" x14ac:dyDescent="0.2">
      <c r="A9" s="364">
        <v>9</v>
      </c>
      <c r="B9" s="369" t="s">
        <v>7</v>
      </c>
      <c r="C9" s="365">
        <v>10</v>
      </c>
      <c r="D9" s="366">
        <v>7</v>
      </c>
      <c r="E9" s="373">
        <f>D9/$C$9</f>
        <v>0.7</v>
      </c>
      <c r="F9" s="366">
        <v>8</v>
      </c>
      <c r="G9" s="373">
        <f>F9/$C$9</f>
        <v>0.8</v>
      </c>
      <c r="H9" s="366">
        <v>8</v>
      </c>
      <c r="I9" s="372">
        <f>H9/$C$9</f>
        <v>0.8</v>
      </c>
      <c r="J9" s="366">
        <v>8</v>
      </c>
      <c r="K9" s="372">
        <f>J9/$C$9</f>
        <v>0.8</v>
      </c>
      <c r="L9" s="366">
        <v>6</v>
      </c>
      <c r="M9" s="372">
        <f>L9/$C$9</f>
        <v>0.6</v>
      </c>
      <c r="N9" s="366">
        <v>7</v>
      </c>
      <c r="O9" s="372">
        <f>N9/$C$9</f>
        <v>0.7</v>
      </c>
      <c r="P9" s="366">
        <v>5</v>
      </c>
      <c r="Q9" s="372">
        <f>P9/$C$9</f>
        <v>0.5</v>
      </c>
      <c r="R9" s="366">
        <v>10</v>
      </c>
      <c r="S9" s="372">
        <f>R9/$C$9</f>
        <v>1</v>
      </c>
      <c r="T9" s="366">
        <v>5</v>
      </c>
      <c r="U9" s="372">
        <f>T9/$C$9</f>
        <v>0.5</v>
      </c>
      <c r="V9" s="366">
        <v>7</v>
      </c>
      <c r="W9" s="372">
        <f>V9/$C$9</f>
        <v>0.7</v>
      </c>
      <c r="X9" s="366"/>
      <c r="Y9" s="372">
        <f>X9/$C$9</f>
        <v>0</v>
      </c>
      <c r="Z9" s="366">
        <v>5</v>
      </c>
      <c r="AA9" s="372">
        <f>Z9/$C$9</f>
        <v>0.5</v>
      </c>
      <c r="AB9" s="366">
        <v>5</v>
      </c>
      <c r="AC9" s="372">
        <f>AB9/$C$9</f>
        <v>0.5</v>
      </c>
      <c r="AD9" s="362"/>
    </row>
    <row r="10" spans="1:30" s="235" customFormat="1" x14ac:dyDescent="0.25">
      <c r="A10" s="246"/>
      <c r="B10" s="235" t="s">
        <v>382</v>
      </c>
      <c r="C10" s="370">
        <f>C11+C12+C13</f>
        <v>12</v>
      </c>
      <c r="D10" s="246">
        <f>D11+D12+D13</f>
        <v>10</v>
      </c>
      <c r="E10" s="371">
        <f t="shared" ref="E10:E21" si="13">D10/C10</f>
        <v>0.83333333333333337</v>
      </c>
      <c r="F10" s="246">
        <f>F11+F12+F13</f>
        <v>11</v>
      </c>
      <c r="G10" s="373">
        <f t="shared" ref="G10:G21" si="14">F10/C10</f>
        <v>0.91666666666666663</v>
      </c>
      <c r="H10" s="246">
        <f>H11+H12+H13</f>
        <v>11</v>
      </c>
      <c r="I10" s="371">
        <f t="shared" ref="I10:I21" si="15">H10/C10</f>
        <v>0.91666666666666663</v>
      </c>
      <c r="J10" s="246">
        <f>J11+J12+J13</f>
        <v>11</v>
      </c>
      <c r="K10" s="371">
        <f t="shared" ref="K10:K54" si="16">J10/C10</f>
        <v>0.91666666666666663</v>
      </c>
      <c r="L10" s="246">
        <f>L11+L12+L13</f>
        <v>11</v>
      </c>
      <c r="M10" s="371">
        <f t="shared" ref="M10:M54" si="17">L10/C10</f>
        <v>0.91666666666666663</v>
      </c>
      <c r="N10" s="246">
        <f>N11+N12+N13</f>
        <v>11</v>
      </c>
      <c r="O10" s="371">
        <f t="shared" ref="O10:O54" si="18">N10/C10</f>
        <v>0.91666666666666663</v>
      </c>
      <c r="P10" s="246">
        <f>P11+P12+P13</f>
        <v>11</v>
      </c>
      <c r="Q10" s="371">
        <f t="shared" ref="Q10:Q54" si="19">P10/C10</f>
        <v>0.91666666666666663</v>
      </c>
      <c r="R10" s="246">
        <v>12</v>
      </c>
      <c r="S10" s="371">
        <f t="shared" ref="S10:S54" si="20">R10/C10</f>
        <v>1</v>
      </c>
      <c r="T10" s="246">
        <f>T11+T12+T13</f>
        <v>11</v>
      </c>
      <c r="U10" s="371">
        <f t="shared" ref="U10:U54" si="21">T10/C10</f>
        <v>0.91666666666666663</v>
      </c>
      <c r="V10" s="246">
        <f>V11+V12+V13</f>
        <v>10</v>
      </c>
      <c r="W10" s="371">
        <f t="shared" ref="W10:W54" si="22">V10/C10</f>
        <v>0.83333333333333337</v>
      </c>
      <c r="X10" s="246">
        <f>X11+X12+X13</f>
        <v>0</v>
      </c>
      <c r="Y10" s="371">
        <f t="shared" ref="Y10:Y54" si="23">X10/C10</f>
        <v>0</v>
      </c>
      <c r="Z10" s="246">
        <f>Z11+Z12+Z13</f>
        <v>11</v>
      </c>
      <c r="AA10" s="371">
        <f t="shared" ref="AA10:AA54" si="24">Z10/C10</f>
        <v>0.91666666666666663</v>
      </c>
      <c r="AB10" s="246">
        <f>AB11+AB12+AB13</f>
        <v>11</v>
      </c>
      <c r="AC10" s="371">
        <f t="shared" ref="AC10:AC54" si="25">AB10/C10</f>
        <v>0.91666666666666663</v>
      </c>
      <c r="AD10" s="247"/>
    </row>
    <row r="11" spans="1:30" x14ac:dyDescent="0.25">
      <c r="A11" s="364">
        <v>19</v>
      </c>
      <c r="B11" s="363" t="s">
        <v>383</v>
      </c>
      <c r="C11" s="365">
        <v>6</v>
      </c>
      <c r="D11" s="366">
        <v>5</v>
      </c>
      <c r="E11" s="373">
        <f t="shared" si="13"/>
        <v>0.83333333333333337</v>
      </c>
      <c r="F11" s="366">
        <v>5</v>
      </c>
      <c r="G11" s="373">
        <f t="shared" si="14"/>
        <v>0.83333333333333337</v>
      </c>
      <c r="H11" s="366">
        <v>5</v>
      </c>
      <c r="I11" s="371">
        <f t="shared" si="15"/>
        <v>0.83333333333333337</v>
      </c>
      <c r="J11" s="366">
        <v>5</v>
      </c>
      <c r="K11" s="371">
        <f t="shared" si="16"/>
        <v>0.83333333333333337</v>
      </c>
      <c r="L11" s="366">
        <v>5</v>
      </c>
      <c r="M11" s="371">
        <f t="shared" si="17"/>
        <v>0.83333333333333337</v>
      </c>
      <c r="N11" s="366">
        <v>5</v>
      </c>
      <c r="O11" s="371">
        <f t="shared" si="18"/>
        <v>0.83333333333333337</v>
      </c>
      <c r="P11" s="366">
        <v>5</v>
      </c>
      <c r="Q11" s="371">
        <f t="shared" si="19"/>
        <v>0.83333333333333337</v>
      </c>
      <c r="R11" s="366">
        <v>6</v>
      </c>
      <c r="S11" s="371">
        <f t="shared" si="20"/>
        <v>1</v>
      </c>
      <c r="T11" s="366">
        <v>5</v>
      </c>
      <c r="U11" s="371">
        <f t="shared" si="21"/>
        <v>0.83333333333333337</v>
      </c>
      <c r="V11" s="366">
        <v>5</v>
      </c>
      <c r="W11" s="371">
        <f t="shared" si="22"/>
        <v>0.83333333333333337</v>
      </c>
      <c r="X11" s="366"/>
      <c r="Y11" s="371">
        <f t="shared" si="23"/>
        <v>0</v>
      </c>
      <c r="Z11" s="366">
        <v>5</v>
      </c>
      <c r="AA11" s="371">
        <f t="shared" si="24"/>
        <v>0.83333333333333337</v>
      </c>
      <c r="AB11" s="366">
        <v>5</v>
      </c>
      <c r="AC11" s="371">
        <f t="shared" si="25"/>
        <v>0.83333333333333337</v>
      </c>
      <c r="AD11" s="362"/>
    </row>
    <row r="12" spans="1:30" x14ac:dyDescent="0.25">
      <c r="A12" s="364">
        <v>11</v>
      </c>
      <c r="B12" s="363" t="s">
        <v>358</v>
      </c>
      <c r="C12" s="365">
        <v>3</v>
      </c>
      <c r="D12" s="366">
        <v>2.5</v>
      </c>
      <c r="E12" s="373">
        <f t="shared" si="13"/>
        <v>0.83333333333333337</v>
      </c>
      <c r="F12" s="366">
        <v>3</v>
      </c>
      <c r="G12" s="373">
        <f t="shared" si="14"/>
        <v>1</v>
      </c>
      <c r="H12" s="366">
        <v>3</v>
      </c>
      <c r="I12" s="371">
        <f t="shared" si="15"/>
        <v>1</v>
      </c>
      <c r="J12" s="366">
        <v>3</v>
      </c>
      <c r="K12" s="371">
        <f t="shared" si="16"/>
        <v>1</v>
      </c>
      <c r="L12" s="366">
        <v>3</v>
      </c>
      <c r="M12" s="371">
        <f t="shared" si="17"/>
        <v>1</v>
      </c>
      <c r="N12" s="366">
        <v>3</v>
      </c>
      <c r="O12" s="371">
        <f t="shared" si="18"/>
        <v>1</v>
      </c>
      <c r="P12" s="366">
        <v>3</v>
      </c>
      <c r="Q12" s="371">
        <f t="shared" si="19"/>
        <v>1</v>
      </c>
      <c r="R12" s="366">
        <v>3</v>
      </c>
      <c r="S12" s="371">
        <f t="shared" si="20"/>
        <v>1</v>
      </c>
      <c r="T12" s="366">
        <v>3</v>
      </c>
      <c r="U12" s="371">
        <f t="shared" si="21"/>
        <v>1</v>
      </c>
      <c r="V12" s="366">
        <v>2.5</v>
      </c>
      <c r="W12" s="371">
        <f t="shared" si="22"/>
        <v>0.83333333333333337</v>
      </c>
      <c r="X12" s="366"/>
      <c r="Y12" s="371">
        <f t="shared" si="23"/>
        <v>0</v>
      </c>
      <c r="Z12" s="366">
        <v>3</v>
      </c>
      <c r="AA12" s="371">
        <f t="shared" si="24"/>
        <v>1</v>
      </c>
      <c r="AB12" s="366">
        <v>3</v>
      </c>
      <c r="AC12" s="371">
        <f t="shared" si="25"/>
        <v>1</v>
      </c>
      <c r="AD12" s="362"/>
    </row>
    <row r="13" spans="1:30" x14ac:dyDescent="0.25">
      <c r="A13" s="364">
        <v>12</v>
      </c>
      <c r="B13" s="363" t="s">
        <v>359</v>
      </c>
      <c r="C13" s="365">
        <v>3</v>
      </c>
      <c r="D13" s="366">
        <v>2.5</v>
      </c>
      <c r="E13" s="373">
        <f t="shared" si="13"/>
        <v>0.83333333333333337</v>
      </c>
      <c r="F13" s="366">
        <v>3</v>
      </c>
      <c r="G13" s="373">
        <f t="shared" si="14"/>
        <v>1</v>
      </c>
      <c r="H13" s="366">
        <v>3</v>
      </c>
      <c r="I13" s="371">
        <f t="shared" si="15"/>
        <v>1</v>
      </c>
      <c r="J13" s="366">
        <v>3</v>
      </c>
      <c r="K13" s="371">
        <f t="shared" si="16"/>
        <v>1</v>
      </c>
      <c r="L13" s="366">
        <v>3</v>
      </c>
      <c r="M13" s="371">
        <f t="shared" si="17"/>
        <v>1</v>
      </c>
      <c r="N13" s="366">
        <v>3</v>
      </c>
      <c r="O13" s="371">
        <f t="shared" si="18"/>
        <v>1</v>
      </c>
      <c r="P13" s="366">
        <v>3</v>
      </c>
      <c r="Q13" s="371">
        <f t="shared" si="19"/>
        <v>1</v>
      </c>
      <c r="R13" s="366">
        <v>3</v>
      </c>
      <c r="S13" s="371">
        <f t="shared" si="20"/>
        <v>1</v>
      </c>
      <c r="T13" s="366">
        <v>3</v>
      </c>
      <c r="U13" s="371">
        <f t="shared" si="21"/>
        <v>1</v>
      </c>
      <c r="V13" s="366">
        <v>2.5</v>
      </c>
      <c r="W13" s="371">
        <f t="shared" si="22"/>
        <v>0.83333333333333337</v>
      </c>
      <c r="X13" s="366"/>
      <c r="Y13" s="371">
        <f t="shared" si="23"/>
        <v>0</v>
      </c>
      <c r="Z13" s="366">
        <v>3</v>
      </c>
      <c r="AA13" s="371">
        <f t="shared" si="24"/>
        <v>1</v>
      </c>
      <c r="AB13" s="366">
        <v>3</v>
      </c>
      <c r="AC13" s="371">
        <f t="shared" si="25"/>
        <v>1</v>
      </c>
      <c r="AD13" s="362"/>
    </row>
    <row r="14" spans="1:30" s="235" customFormat="1" x14ac:dyDescent="0.25">
      <c r="A14" s="245"/>
      <c r="B14" s="235" t="s">
        <v>384</v>
      </c>
      <c r="C14" s="370">
        <f>C15+C16+C17+C18</f>
        <v>10</v>
      </c>
      <c r="D14" s="246">
        <f>D15+D16+D17+D18</f>
        <v>8.5</v>
      </c>
      <c r="E14" s="371">
        <f t="shared" si="13"/>
        <v>0.85</v>
      </c>
      <c r="F14" s="246">
        <f>F15+F16+F17+F18</f>
        <v>9.5</v>
      </c>
      <c r="G14" s="373">
        <f t="shared" si="14"/>
        <v>0.95</v>
      </c>
      <c r="H14" s="246">
        <f>H15+H16+H17+H18</f>
        <v>9.5</v>
      </c>
      <c r="I14" s="371">
        <f t="shared" si="15"/>
        <v>0.95</v>
      </c>
      <c r="J14" s="246">
        <f>J15+J16+J17+J18</f>
        <v>9</v>
      </c>
      <c r="K14" s="371">
        <f t="shared" si="16"/>
        <v>0.9</v>
      </c>
      <c r="L14" s="246">
        <f>L15+L16+L17+L18</f>
        <v>9</v>
      </c>
      <c r="M14" s="371">
        <f t="shared" si="17"/>
        <v>0.9</v>
      </c>
      <c r="N14" s="246">
        <f>N15+N16+N17+N18</f>
        <v>9</v>
      </c>
      <c r="O14" s="371">
        <f t="shared" si="18"/>
        <v>0.9</v>
      </c>
      <c r="P14" s="246">
        <f>P15+P16+P17+P18</f>
        <v>9</v>
      </c>
      <c r="Q14" s="371">
        <f t="shared" si="19"/>
        <v>0.9</v>
      </c>
      <c r="R14" s="246">
        <f>R15+R16+R17+R18</f>
        <v>10</v>
      </c>
      <c r="S14" s="371">
        <f t="shared" si="20"/>
        <v>1</v>
      </c>
      <c r="T14" s="246">
        <f>T15+T16+T17+T18</f>
        <v>9</v>
      </c>
      <c r="U14" s="371">
        <f t="shared" si="21"/>
        <v>0.9</v>
      </c>
      <c r="V14" s="246">
        <f>V15+V16+V17+V18</f>
        <v>8.5</v>
      </c>
      <c r="W14" s="371">
        <f t="shared" si="22"/>
        <v>0.85</v>
      </c>
      <c r="X14" s="246">
        <f>X15+X16+X17+X18</f>
        <v>0</v>
      </c>
      <c r="Y14" s="371">
        <f t="shared" si="23"/>
        <v>0</v>
      </c>
      <c r="Z14" s="246">
        <f>Z15+Z16+Z17+Z18</f>
        <v>9</v>
      </c>
      <c r="AA14" s="371">
        <f t="shared" si="24"/>
        <v>0.9</v>
      </c>
      <c r="AB14" s="246">
        <f>AB15+AB16+AB17+AB18</f>
        <v>9</v>
      </c>
      <c r="AC14" s="371">
        <f t="shared" si="25"/>
        <v>0.9</v>
      </c>
      <c r="AD14" s="247"/>
    </row>
    <row r="15" spans="1:30" x14ac:dyDescent="0.25">
      <c r="A15" s="364">
        <v>13</v>
      </c>
      <c r="B15" s="363" t="s">
        <v>385</v>
      </c>
      <c r="C15" s="365">
        <v>3</v>
      </c>
      <c r="D15" s="366">
        <v>2.5</v>
      </c>
      <c r="E15" s="371">
        <f t="shared" si="13"/>
        <v>0.83333333333333337</v>
      </c>
      <c r="F15" s="366">
        <v>3</v>
      </c>
      <c r="G15" s="373">
        <f t="shared" si="14"/>
        <v>1</v>
      </c>
      <c r="H15" s="366">
        <v>3</v>
      </c>
      <c r="I15" s="371">
        <f t="shared" si="15"/>
        <v>1</v>
      </c>
      <c r="J15" s="366">
        <v>3</v>
      </c>
      <c r="K15" s="371">
        <f t="shared" si="16"/>
        <v>1</v>
      </c>
      <c r="L15" s="366">
        <v>3</v>
      </c>
      <c r="M15" s="371">
        <f t="shared" si="17"/>
        <v>1</v>
      </c>
      <c r="N15" s="366">
        <v>3</v>
      </c>
      <c r="O15" s="371">
        <f t="shared" si="18"/>
        <v>1</v>
      </c>
      <c r="P15" s="366">
        <v>3</v>
      </c>
      <c r="Q15" s="371">
        <f t="shared" si="19"/>
        <v>1</v>
      </c>
      <c r="R15" s="366">
        <v>3</v>
      </c>
      <c r="S15" s="371">
        <f t="shared" si="20"/>
        <v>1</v>
      </c>
      <c r="T15" s="366">
        <v>3</v>
      </c>
      <c r="U15" s="371">
        <f t="shared" si="21"/>
        <v>1</v>
      </c>
      <c r="V15" s="366">
        <v>2.5</v>
      </c>
      <c r="W15" s="371">
        <f t="shared" si="22"/>
        <v>0.83333333333333337</v>
      </c>
      <c r="X15" s="366"/>
      <c r="Y15" s="371">
        <f t="shared" si="23"/>
        <v>0</v>
      </c>
      <c r="Z15" s="366">
        <v>3</v>
      </c>
      <c r="AA15" s="371">
        <f t="shared" si="24"/>
        <v>1</v>
      </c>
      <c r="AB15" s="366">
        <v>3</v>
      </c>
      <c r="AC15" s="371">
        <f t="shared" si="25"/>
        <v>1</v>
      </c>
      <c r="AD15" s="362"/>
    </row>
    <row r="16" spans="1:30" x14ac:dyDescent="0.25">
      <c r="A16" s="364">
        <v>14</v>
      </c>
      <c r="B16" s="363" t="s">
        <v>386</v>
      </c>
      <c r="C16" s="365">
        <v>1</v>
      </c>
      <c r="D16" s="366">
        <v>1</v>
      </c>
      <c r="E16" s="371">
        <f t="shared" si="13"/>
        <v>1</v>
      </c>
      <c r="F16" s="366">
        <v>1</v>
      </c>
      <c r="G16" s="373">
        <f t="shared" si="14"/>
        <v>1</v>
      </c>
      <c r="H16" s="366">
        <v>1</v>
      </c>
      <c r="I16" s="371">
        <f t="shared" si="15"/>
        <v>1</v>
      </c>
      <c r="J16" s="366">
        <v>1</v>
      </c>
      <c r="K16" s="371">
        <f t="shared" si="16"/>
        <v>1</v>
      </c>
      <c r="L16" s="366">
        <v>1</v>
      </c>
      <c r="M16" s="371">
        <f t="shared" si="17"/>
        <v>1</v>
      </c>
      <c r="N16" s="366">
        <v>1</v>
      </c>
      <c r="O16" s="371">
        <f t="shared" si="18"/>
        <v>1</v>
      </c>
      <c r="P16" s="366">
        <v>1</v>
      </c>
      <c r="Q16" s="371">
        <f t="shared" si="19"/>
        <v>1</v>
      </c>
      <c r="R16" s="366">
        <v>1</v>
      </c>
      <c r="S16" s="371">
        <f t="shared" si="20"/>
        <v>1</v>
      </c>
      <c r="T16" s="366">
        <v>1</v>
      </c>
      <c r="U16" s="371">
        <f t="shared" si="21"/>
        <v>1</v>
      </c>
      <c r="V16" s="366">
        <v>1</v>
      </c>
      <c r="W16" s="371">
        <f t="shared" si="22"/>
        <v>1</v>
      </c>
      <c r="X16" s="366"/>
      <c r="Y16" s="371">
        <f t="shared" si="23"/>
        <v>0</v>
      </c>
      <c r="Z16" s="366">
        <v>1</v>
      </c>
      <c r="AA16" s="371">
        <f t="shared" si="24"/>
        <v>1</v>
      </c>
      <c r="AB16" s="366">
        <v>1</v>
      </c>
      <c r="AC16" s="371">
        <f t="shared" si="25"/>
        <v>1</v>
      </c>
      <c r="AD16" s="362"/>
    </row>
    <row r="17" spans="1:30" x14ac:dyDescent="0.25">
      <c r="A17" s="364">
        <v>15</v>
      </c>
      <c r="B17" s="363" t="s">
        <v>387</v>
      </c>
      <c r="C17" s="365">
        <v>2</v>
      </c>
      <c r="D17" s="366">
        <v>2</v>
      </c>
      <c r="E17" s="371">
        <f t="shared" si="13"/>
        <v>1</v>
      </c>
      <c r="F17" s="366">
        <v>2</v>
      </c>
      <c r="G17" s="373">
        <f t="shared" si="14"/>
        <v>1</v>
      </c>
      <c r="H17" s="366">
        <v>2</v>
      </c>
      <c r="I17" s="371">
        <f t="shared" si="15"/>
        <v>1</v>
      </c>
      <c r="J17" s="366">
        <v>2</v>
      </c>
      <c r="K17" s="371">
        <f t="shared" si="16"/>
        <v>1</v>
      </c>
      <c r="L17" s="366">
        <v>2</v>
      </c>
      <c r="M17" s="371">
        <f t="shared" si="17"/>
        <v>1</v>
      </c>
      <c r="N17" s="366">
        <v>2</v>
      </c>
      <c r="O17" s="371">
        <f t="shared" si="18"/>
        <v>1</v>
      </c>
      <c r="P17" s="366">
        <v>2</v>
      </c>
      <c r="Q17" s="371">
        <f t="shared" si="19"/>
        <v>1</v>
      </c>
      <c r="R17" s="366">
        <v>2</v>
      </c>
      <c r="S17" s="371">
        <f t="shared" si="20"/>
        <v>1</v>
      </c>
      <c r="T17" s="366">
        <v>2</v>
      </c>
      <c r="U17" s="371">
        <f t="shared" si="21"/>
        <v>1</v>
      </c>
      <c r="V17" s="366">
        <v>2</v>
      </c>
      <c r="W17" s="371">
        <f t="shared" si="22"/>
        <v>1</v>
      </c>
      <c r="X17" s="366"/>
      <c r="Y17" s="371">
        <f t="shared" si="23"/>
        <v>0</v>
      </c>
      <c r="Z17" s="366">
        <v>2</v>
      </c>
      <c r="AA17" s="371">
        <f t="shared" si="24"/>
        <v>1</v>
      </c>
      <c r="AB17" s="366">
        <v>2</v>
      </c>
      <c r="AC17" s="371">
        <f t="shared" si="25"/>
        <v>1</v>
      </c>
      <c r="AD17" s="362"/>
    </row>
    <row r="18" spans="1:30" x14ac:dyDescent="0.25">
      <c r="A18" s="364">
        <v>16</v>
      </c>
      <c r="B18" s="363" t="s">
        <v>388</v>
      </c>
      <c r="C18" s="365">
        <v>4</v>
      </c>
      <c r="D18" s="366">
        <v>3</v>
      </c>
      <c r="E18" s="371">
        <f t="shared" si="13"/>
        <v>0.75</v>
      </c>
      <c r="F18" s="366">
        <v>3.5</v>
      </c>
      <c r="G18" s="373">
        <f t="shared" si="14"/>
        <v>0.875</v>
      </c>
      <c r="H18" s="366">
        <v>3.5</v>
      </c>
      <c r="I18" s="371">
        <f t="shared" si="15"/>
        <v>0.875</v>
      </c>
      <c r="J18" s="366">
        <v>3</v>
      </c>
      <c r="K18" s="371">
        <f t="shared" si="16"/>
        <v>0.75</v>
      </c>
      <c r="L18" s="366">
        <v>3</v>
      </c>
      <c r="M18" s="371">
        <f t="shared" si="17"/>
        <v>0.75</v>
      </c>
      <c r="N18" s="366">
        <v>3</v>
      </c>
      <c r="O18" s="371">
        <f t="shared" si="18"/>
        <v>0.75</v>
      </c>
      <c r="P18" s="366">
        <v>3</v>
      </c>
      <c r="Q18" s="371">
        <f t="shared" si="19"/>
        <v>0.75</v>
      </c>
      <c r="R18" s="366">
        <v>4</v>
      </c>
      <c r="S18" s="371">
        <f t="shared" si="20"/>
        <v>1</v>
      </c>
      <c r="T18" s="366">
        <v>3</v>
      </c>
      <c r="U18" s="371">
        <f t="shared" si="21"/>
        <v>0.75</v>
      </c>
      <c r="V18" s="366">
        <v>3</v>
      </c>
      <c r="W18" s="371">
        <f t="shared" si="22"/>
        <v>0.75</v>
      </c>
      <c r="X18" s="366"/>
      <c r="Y18" s="371">
        <f t="shared" si="23"/>
        <v>0</v>
      </c>
      <c r="Z18" s="366">
        <v>3</v>
      </c>
      <c r="AA18" s="371">
        <f t="shared" si="24"/>
        <v>0.75</v>
      </c>
      <c r="AB18" s="366">
        <v>3</v>
      </c>
      <c r="AC18" s="371">
        <f t="shared" si="25"/>
        <v>0.75</v>
      </c>
      <c r="AD18" s="362"/>
    </row>
    <row r="19" spans="1:30" s="235" customFormat="1" x14ac:dyDescent="0.25">
      <c r="A19" s="246"/>
      <c r="B19" s="235" t="s">
        <v>8</v>
      </c>
      <c r="C19" s="370">
        <f>C20+C21</f>
        <v>7</v>
      </c>
      <c r="D19" s="246">
        <f>D21+D20</f>
        <v>5</v>
      </c>
      <c r="E19" s="371">
        <f t="shared" si="13"/>
        <v>0.7142857142857143</v>
      </c>
      <c r="F19" s="246">
        <f>F21+F20</f>
        <v>6</v>
      </c>
      <c r="G19" s="373">
        <f t="shared" si="14"/>
        <v>0.8571428571428571</v>
      </c>
      <c r="H19" s="246">
        <f>H21+H20</f>
        <v>6</v>
      </c>
      <c r="I19" s="371">
        <f t="shared" si="15"/>
        <v>0.8571428571428571</v>
      </c>
      <c r="J19" s="246">
        <f>J21+J20</f>
        <v>5</v>
      </c>
      <c r="K19" s="371">
        <f t="shared" si="16"/>
        <v>0.7142857142857143</v>
      </c>
      <c r="L19" s="246">
        <f>L21+L20</f>
        <v>5</v>
      </c>
      <c r="M19" s="371">
        <f t="shared" si="17"/>
        <v>0.7142857142857143</v>
      </c>
      <c r="N19" s="246">
        <f>N21+N20</f>
        <v>5</v>
      </c>
      <c r="O19" s="371">
        <f t="shared" si="18"/>
        <v>0.7142857142857143</v>
      </c>
      <c r="P19" s="246">
        <f>P21+P20</f>
        <v>5</v>
      </c>
      <c r="Q19" s="371">
        <f t="shared" si="19"/>
        <v>0.7142857142857143</v>
      </c>
      <c r="R19" s="246">
        <f>R21+R20</f>
        <v>8</v>
      </c>
      <c r="S19" s="371">
        <f t="shared" si="20"/>
        <v>1.1428571428571428</v>
      </c>
      <c r="T19" s="246">
        <f>T21+T20</f>
        <v>5</v>
      </c>
      <c r="U19" s="371">
        <f t="shared" si="21"/>
        <v>0.7142857142857143</v>
      </c>
      <c r="V19" s="246">
        <f>V21+V20</f>
        <v>5</v>
      </c>
      <c r="W19" s="371">
        <f t="shared" si="22"/>
        <v>0.7142857142857143</v>
      </c>
      <c r="X19" s="246">
        <f>X21+X20</f>
        <v>0</v>
      </c>
      <c r="Y19" s="371">
        <f t="shared" si="23"/>
        <v>0</v>
      </c>
      <c r="Z19" s="246">
        <f>Z21+Z20</f>
        <v>3</v>
      </c>
      <c r="AA19" s="371">
        <f t="shared" si="24"/>
        <v>0.42857142857142855</v>
      </c>
      <c r="AB19" s="246">
        <f>AB21+AB20</f>
        <v>2</v>
      </c>
      <c r="AC19" s="371">
        <f t="shared" si="25"/>
        <v>0.2857142857142857</v>
      </c>
      <c r="AD19" s="247"/>
    </row>
    <row r="20" spans="1:30" x14ac:dyDescent="0.25">
      <c r="A20" s="364">
        <v>17</v>
      </c>
      <c r="B20" s="363" t="s">
        <v>190</v>
      </c>
      <c r="C20" s="365">
        <v>2</v>
      </c>
      <c r="D20" s="366">
        <v>2</v>
      </c>
      <c r="E20" s="371">
        <f t="shared" si="13"/>
        <v>1</v>
      </c>
      <c r="F20" s="366">
        <v>2</v>
      </c>
      <c r="G20" s="373">
        <f t="shared" si="14"/>
        <v>1</v>
      </c>
      <c r="H20" s="366">
        <v>2</v>
      </c>
      <c r="I20" s="371">
        <f t="shared" si="15"/>
        <v>1</v>
      </c>
      <c r="J20" s="366">
        <v>2</v>
      </c>
      <c r="K20" s="371">
        <f t="shared" si="16"/>
        <v>1</v>
      </c>
      <c r="L20" s="366">
        <v>2</v>
      </c>
      <c r="M20" s="371">
        <f t="shared" si="17"/>
        <v>1</v>
      </c>
      <c r="N20" s="366">
        <v>2</v>
      </c>
      <c r="O20" s="371">
        <f t="shared" si="18"/>
        <v>1</v>
      </c>
      <c r="P20" s="366">
        <v>2</v>
      </c>
      <c r="Q20" s="371">
        <f t="shared" si="19"/>
        <v>1</v>
      </c>
      <c r="R20" s="366">
        <v>2</v>
      </c>
      <c r="S20" s="371">
        <f t="shared" si="20"/>
        <v>1</v>
      </c>
      <c r="T20" s="366">
        <v>2</v>
      </c>
      <c r="U20" s="371">
        <f t="shared" si="21"/>
        <v>1</v>
      </c>
      <c r="V20" s="366">
        <v>2</v>
      </c>
      <c r="W20" s="371">
        <f t="shared" si="22"/>
        <v>1</v>
      </c>
      <c r="X20" s="366"/>
      <c r="Y20" s="371">
        <f t="shared" si="23"/>
        <v>0</v>
      </c>
      <c r="Z20" s="366">
        <v>2</v>
      </c>
      <c r="AA20" s="371">
        <f t="shared" si="24"/>
        <v>1</v>
      </c>
      <c r="AB20" s="366">
        <v>2</v>
      </c>
      <c r="AC20" s="371">
        <f t="shared" si="25"/>
        <v>1</v>
      </c>
      <c r="AD20" s="362"/>
    </row>
    <row r="21" spans="1:30" x14ac:dyDescent="0.25">
      <c r="A21" s="364">
        <v>18</v>
      </c>
      <c r="B21" s="363" t="s">
        <v>13</v>
      </c>
      <c r="C21" s="365">
        <v>5</v>
      </c>
      <c r="D21" s="366">
        <v>3</v>
      </c>
      <c r="E21" s="371">
        <f t="shared" si="13"/>
        <v>0.6</v>
      </c>
      <c r="F21" s="366">
        <v>4</v>
      </c>
      <c r="G21" s="373">
        <f t="shared" si="14"/>
        <v>0.8</v>
      </c>
      <c r="H21" s="366">
        <v>4</v>
      </c>
      <c r="I21" s="371">
        <f t="shared" si="15"/>
        <v>0.8</v>
      </c>
      <c r="J21" s="366">
        <v>3</v>
      </c>
      <c r="K21" s="371">
        <f t="shared" si="16"/>
        <v>0.6</v>
      </c>
      <c r="L21" s="366">
        <v>3</v>
      </c>
      <c r="M21" s="371">
        <f t="shared" si="17"/>
        <v>0.6</v>
      </c>
      <c r="N21" s="366">
        <v>3</v>
      </c>
      <c r="O21" s="371">
        <f t="shared" si="18"/>
        <v>0.6</v>
      </c>
      <c r="P21" s="366">
        <v>3</v>
      </c>
      <c r="Q21" s="371">
        <f t="shared" si="19"/>
        <v>0.6</v>
      </c>
      <c r="R21" s="366">
        <v>6</v>
      </c>
      <c r="S21" s="371">
        <f t="shared" si="20"/>
        <v>1.2</v>
      </c>
      <c r="T21" s="366">
        <v>3</v>
      </c>
      <c r="U21" s="371">
        <f t="shared" si="21"/>
        <v>0.6</v>
      </c>
      <c r="V21" s="366">
        <v>3</v>
      </c>
      <c r="W21" s="371">
        <f t="shared" si="22"/>
        <v>0.6</v>
      </c>
      <c r="X21" s="366"/>
      <c r="Y21" s="371">
        <f t="shared" si="23"/>
        <v>0</v>
      </c>
      <c r="Z21" s="366">
        <v>1</v>
      </c>
      <c r="AA21" s="371">
        <f t="shared" si="24"/>
        <v>0.2</v>
      </c>
      <c r="AB21" s="366">
        <v>0</v>
      </c>
      <c r="AC21" s="371">
        <f t="shared" si="25"/>
        <v>0</v>
      </c>
      <c r="AD21" s="362"/>
    </row>
    <row r="22" spans="1:30" s="235" customFormat="1" x14ac:dyDescent="0.25">
      <c r="A22" s="245"/>
      <c r="B22" s="235" t="s">
        <v>187</v>
      </c>
      <c r="C22" s="370">
        <f>C23+C24+C25+C26+C27</f>
        <v>12</v>
      </c>
      <c r="D22" s="246">
        <f>D23+D24+D25+D26+D27</f>
        <v>8</v>
      </c>
      <c r="E22" s="371">
        <f>D22/$C$22</f>
        <v>0.66666666666666663</v>
      </c>
      <c r="F22" s="246">
        <f>F23+F24+F25+F26+F27</f>
        <v>9.5</v>
      </c>
      <c r="G22" s="371">
        <f>F22/$C$22</f>
        <v>0.79166666666666663</v>
      </c>
      <c r="H22" s="246">
        <f>H23+H24+H25+H26+H27</f>
        <v>9.5</v>
      </c>
      <c r="I22" s="371">
        <f>H22/$C$22</f>
        <v>0.79166666666666663</v>
      </c>
      <c r="J22" s="246">
        <f>J23+J24+J25+J26+J27</f>
        <v>8.5</v>
      </c>
      <c r="K22" s="371">
        <f t="shared" si="16"/>
        <v>0.70833333333333337</v>
      </c>
      <c r="L22" s="246">
        <f>L23+L24+L25+L26+L27</f>
        <v>7</v>
      </c>
      <c r="M22" s="371">
        <f t="shared" si="17"/>
        <v>0.58333333333333337</v>
      </c>
      <c r="N22" s="246">
        <f>N23+N24+N25+N26+N27</f>
        <v>6</v>
      </c>
      <c r="O22" s="371">
        <f t="shared" si="18"/>
        <v>0.5</v>
      </c>
      <c r="P22" s="246">
        <f>P23+P24+P25+P26+P27</f>
        <v>6</v>
      </c>
      <c r="Q22" s="371">
        <f t="shared" si="19"/>
        <v>0.5</v>
      </c>
      <c r="R22" s="246">
        <f>R23+R24+R25+R26+R27</f>
        <v>12</v>
      </c>
      <c r="S22" s="371">
        <f t="shared" si="20"/>
        <v>1</v>
      </c>
      <c r="T22" s="246">
        <f>T23+T24+T25+T26+T27</f>
        <v>5</v>
      </c>
      <c r="U22" s="371">
        <f t="shared" si="21"/>
        <v>0.41666666666666669</v>
      </c>
      <c r="V22" s="246">
        <f>V23+V24+V25+V26+V27</f>
        <v>8</v>
      </c>
      <c r="W22" s="371">
        <f t="shared" si="22"/>
        <v>0.66666666666666663</v>
      </c>
      <c r="X22" s="246">
        <f>X23+X24+X25+X26+X27</f>
        <v>0</v>
      </c>
      <c r="Y22" s="371">
        <f t="shared" si="23"/>
        <v>0</v>
      </c>
      <c r="Z22" s="246">
        <f>Z23+Z24+Z25+Z26+Z27</f>
        <v>5</v>
      </c>
      <c r="AA22" s="371">
        <f t="shared" si="24"/>
        <v>0.41666666666666669</v>
      </c>
      <c r="AB22" s="246">
        <f>AB23+AB24+AB25+AB26+AB27</f>
        <v>5</v>
      </c>
      <c r="AC22" s="371">
        <f t="shared" si="25"/>
        <v>0.41666666666666669</v>
      </c>
      <c r="AD22" s="247"/>
    </row>
    <row r="23" spans="1:30" ht="12" customHeight="1" x14ac:dyDescent="0.25">
      <c r="A23" s="364">
        <v>19</v>
      </c>
      <c r="B23" s="363" t="s">
        <v>139</v>
      </c>
      <c r="C23" s="365">
        <v>2.5</v>
      </c>
      <c r="D23" s="366">
        <v>1.5</v>
      </c>
      <c r="E23" s="371">
        <f t="shared" ref="E23:E54" si="26">D23/C23</f>
        <v>0.6</v>
      </c>
      <c r="F23" s="366">
        <v>2</v>
      </c>
      <c r="G23" s="373">
        <f t="shared" ref="G23:G54" si="27">F23/C23</f>
        <v>0.8</v>
      </c>
      <c r="H23" s="366">
        <v>2</v>
      </c>
      <c r="I23" s="371">
        <f t="shared" ref="I23:I54" si="28">H23/C23</f>
        <v>0.8</v>
      </c>
      <c r="J23" s="366">
        <v>1.5</v>
      </c>
      <c r="K23" s="371">
        <f t="shared" si="16"/>
        <v>0.6</v>
      </c>
      <c r="L23" s="366">
        <v>1.5</v>
      </c>
      <c r="M23" s="371">
        <f t="shared" si="17"/>
        <v>0.6</v>
      </c>
      <c r="N23" s="366">
        <v>1</v>
      </c>
      <c r="O23" s="371">
        <f t="shared" si="18"/>
        <v>0.4</v>
      </c>
      <c r="P23" s="366">
        <v>1</v>
      </c>
      <c r="Q23" s="371">
        <f t="shared" si="19"/>
        <v>0.4</v>
      </c>
      <c r="R23" s="366">
        <v>2.5</v>
      </c>
      <c r="S23" s="371">
        <f t="shared" si="20"/>
        <v>1</v>
      </c>
      <c r="T23" s="366">
        <v>1</v>
      </c>
      <c r="U23" s="371">
        <f t="shared" si="21"/>
        <v>0.4</v>
      </c>
      <c r="V23" s="366">
        <v>1.5</v>
      </c>
      <c r="W23" s="371">
        <f t="shared" si="22"/>
        <v>0.6</v>
      </c>
      <c r="X23" s="366"/>
      <c r="Y23" s="371">
        <f t="shared" si="23"/>
        <v>0</v>
      </c>
      <c r="Z23" s="366">
        <v>1</v>
      </c>
      <c r="AA23" s="371">
        <f t="shared" si="24"/>
        <v>0.4</v>
      </c>
      <c r="AB23" s="366">
        <v>1</v>
      </c>
      <c r="AC23" s="371">
        <f t="shared" si="25"/>
        <v>0.4</v>
      </c>
      <c r="AD23" s="362"/>
    </row>
    <row r="24" spans="1:30" x14ac:dyDescent="0.25">
      <c r="A24" s="364">
        <v>20</v>
      </c>
      <c r="B24" s="363" t="s">
        <v>14</v>
      </c>
      <c r="C24" s="365">
        <v>1.5</v>
      </c>
      <c r="D24" s="366">
        <v>1.5</v>
      </c>
      <c r="E24" s="371">
        <f t="shared" si="26"/>
        <v>1</v>
      </c>
      <c r="F24" s="366">
        <v>1.5</v>
      </c>
      <c r="G24" s="373">
        <f t="shared" si="27"/>
        <v>1</v>
      </c>
      <c r="H24" s="366">
        <v>1.5</v>
      </c>
      <c r="I24" s="371">
        <f t="shared" si="28"/>
        <v>1</v>
      </c>
      <c r="J24" s="366">
        <v>1.5</v>
      </c>
      <c r="K24" s="371">
        <f t="shared" si="16"/>
        <v>1</v>
      </c>
      <c r="L24" s="366">
        <v>1.5</v>
      </c>
      <c r="M24" s="371">
        <f t="shared" si="17"/>
        <v>1</v>
      </c>
      <c r="N24" s="366">
        <v>1</v>
      </c>
      <c r="O24" s="371">
        <f t="shared" si="18"/>
        <v>0.66666666666666663</v>
      </c>
      <c r="P24" s="366">
        <v>1</v>
      </c>
      <c r="Q24" s="371">
        <f t="shared" si="19"/>
        <v>0.66666666666666663</v>
      </c>
      <c r="R24" s="366">
        <v>1.5</v>
      </c>
      <c r="S24" s="371">
        <f t="shared" si="20"/>
        <v>1</v>
      </c>
      <c r="T24" s="366">
        <v>0</v>
      </c>
      <c r="U24" s="371">
        <f t="shared" si="21"/>
        <v>0</v>
      </c>
      <c r="V24" s="366">
        <v>1.5</v>
      </c>
      <c r="W24" s="371">
        <f t="shared" si="22"/>
        <v>1</v>
      </c>
      <c r="X24" s="366"/>
      <c r="Y24" s="371">
        <f t="shared" si="23"/>
        <v>0</v>
      </c>
      <c r="Z24" s="366">
        <v>0</v>
      </c>
      <c r="AA24" s="371">
        <f t="shared" si="24"/>
        <v>0</v>
      </c>
      <c r="AB24" s="366">
        <v>0</v>
      </c>
      <c r="AC24" s="371">
        <f t="shared" si="25"/>
        <v>0</v>
      </c>
      <c r="AD24" s="362"/>
    </row>
    <row r="25" spans="1:30" x14ac:dyDescent="0.25">
      <c r="A25" s="364">
        <v>21</v>
      </c>
      <c r="B25" s="363" t="s">
        <v>250</v>
      </c>
      <c r="C25" s="365">
        <v>2.5</v>
      </c>
      <c r="D25" s="366">
        <v>2</v>
      </c>
      <c r="E25" s="371">
        <f t="shared" si="26"/>
        <v>0.8</v>
      </c>
      <c r="F25" s="366">
        <v>2</v>
      </c>
      <c r="G25" s="373">
        <f t="shared" si="27"/>
        <v>0.8</v>
      </c>
      <c r="H25" s="366">
        <v>2</v>
      </c>
      <c r="I25" s="371">
        <f t="shared" si="28"/>
        <v>0.8</v>
      </c>
      <c r="J25" s="366">
        <v>2</v>
      </c>
      <c r="K25" s="371">
        <f t="shared" si="16"/>
        <v>0.8</v>
      </c>
      <c r="L25" s="366">
        <v>2</v>
      </c>
      <c r="M25" s="371">
        <f t="shared" si="17"/>
        <v>0.8</v>
      </c>
      <c r="N25" s="366">
        <v>2</v>
      </c>
      <c r="O25" s="371">
        <f t="shared" si="18"/>
        <v>0.8</v>
      </c>
      <c r="P25" s="366">
        <v>2</v>
      </c>
      <c r="Q25" s="371">
        <f t="shared" si="19"/>
        <v>0.8</v>
      </c>
      <c r="R25" s="366">
        <v>2.5</v>
      </c>
      <c r="S25" s="371">
        <f t="shared" si="20"/>
        <v>1</v>
      </c>
      <c r="T25" s="366">
        <v>2</v>
      </c>
      <c r="U25" s="371">
        <f t="shared" si="21"/>
        <v>0.8</v>
      </c>
      <c r="V25" s="366">
        <v>2</v>
      </c>
      <c r="W25" s="371">
        <f t="shared" si="22"/>
        <v>0.8</v>
      </c>
      <c r="X25" s="366"/>
      <c r="Y25" s="371">
        <f t="shared" si="23"/>
        <v>0</v>
      </c>
      <c r="Z25" s="366">
        <v>2</v>
      </c>
      <c r="AA25" s="371">
        <f t="shared" si="24"/>
        <v>0.8</v>
      </c>
      <c r="AB25" s="366">
        <v>2</v>
      </c>
      <c r="AC25" s="371">
        <f t="shared" si="25"/>
        <v>0.8</v>
      </c>
      <c r="AD25" s="362"/>
    </row>
    <row r="26" spans="1:30" x14ac:dyDescent="0.25">
      <c r="A26" s="364">
        <v>22</v>
      </c>
      <c r="B26" s="363" t="s">
        <v>189</v>
      </c>
      <c r="C26" s="365">
        <v>3.5</v>
      </c>
      <c r="D26" s="366">
        <v>2</v>
      </c>
      <c r="E26" s="371">
        <f t="shared" si="26"/>
        <v>0.5714285714285714</v>
      </c>
      <c r="F26" s="366">
        <v>2.5</v>
      </c>
      <c r="G26" s="373">
        <f t="shared" si="27"/>
        <v>0.7142857142857143</v>
      </c>
      <c r="H26" s="366">
        <v>2.5</v>
      </c>
      <c r="I26" s="371">
        <f t="shared" si="28"/>
        <v>0.7142857142857143</v>
      </c>
      <c r="J26" s="366">
        <v>2</v>
      </c>
      <c r="K26" s="371">
        <f t="shared" si="16"/>
        <v>0.5714285714285714</v>
      </c>
      <c r="L26" s="366">
        <v>1</v>
      </c>
      <c r="M26" s="371">
        <f t="shared" si="17"/>
        <v>0.2857142857142857</v>
      </c>
      <c r="N26" s="366">
        <v>1</v>
      </c>
      <c r="O26" s="371">
        <f t="shared" si="18"/>
        <v>0.2857142857142857</v>
      </c>
      <c r="P26" s="366">
        <v>1</v>
      </c>
      <c r="Q26" s="371">
        <f t="shared" si="19"/>
        <v>0.2857142857142857</v>
      </c>
      <c r="R26" s="366">
        <v>3.5</v>
      </c>
      <c r="S26" s="371">
        <f t="shared" si="20"/>
        <v>1</v>
      </c>
      <c r="T26" s="366">
        <v>1</v>
      </c>
      <c r="U26" s="371">
        <f t="shared" si="21"/>
        <v>0.2857142857142857</v>
      </c>
      <c r="V26" s="366">
        <v>2</v>
      </c>
      <c r="W26" s="371">
        <f t="shared" si="22"/>
        <v>0.5714285714285714</v>
      </c>
      <c r="X26" s="366"/>
      <c r="Y26" s="371">
        <f t="shared" si="23"/>
        <v>0</v>
      </c>
      <c r="Z26" s="366">
        <v>1</v>
      </c>
      <c r="AA26" s="371">
        <f t="shared" si="24"/>
        <v>0.2857142857142857</v>
      </c>
      <c r="AB26" s="366">
        <v>1</v>
      </c>
      <c r="AC26" s="371">
        <f t="shared" si="25"/>
        <v>0.2857142857142857</v>
      </c>
      <c r="AD26" s="362"/>
    </row>
    <row r="27" spans="1:30" x14ac:dyDescent="0.25">
      <c r="A27" s="364">
        <v>23</v>
      </c>
      <c r="B27" s="363" t="s">
        <v>184</v>
      </c>
      <c r="C27" s="365">
        <v>2</v>
      </c>
      <c r="D27" s="366">
        <v>1</v>
      </c>
      <c r="E27" s="371">
        <f t="shared" si="26"/>
        <v>0.5</v>
      </c>
      <c r="F27" s="366">
        <v>1.5</v>
      </c>
      <c r="G27" s="373">
        <f t="shared" si="27"/>
        <v>0.75</v>
      </c>
      <c r="H27" s="366">
        <v>1.5</v>
      </c>
      <c r="I27" s="371">
        <f t="shared" si="28"/>
        <v>0.75</v>
      </c>
      <c r="J27" s="366">
        <v>1.5</v>
      </c>
      <c r="K27" s="371">
        <f t="shared" si="16"/>
        <v>0.75</v>
      </c>
      <c r="L27" s="366">
        <v>1</v>
      </c>
      <c r="M27" s="371">
        <f t="shared" si="17"/>
        <v>0.5</v>
      </c>
      <c r="N27" s="366">
        <v>1</v>
      </c>
      <c r="O27" s="371">
        <f t="shared" si="18"/>
        <v>0.5</v>
      </c>
      <c r="P27" s="366">
        <v>1</v>
      </c>
      <c r="Q27" s="371">
        <f t="shared" si="19"/>
        <v>0.5</v>
      </c>
      <c r="R27" s="366">
        <v>2</v>
      </c>
      <c r="S27" s="371">
        <f t="shared" si="20"/>
        <v>1</v>
      </c>
      <c r="T27" s="366">
        <v>1</v>
      </c>
      <c r="U27" s="371">
        <f t="shared" si="21"/>
        <v>0.5</v>
      </c>
      <c r="V27" s="366">
        <v>1</v>
      </c>
      <c r="W27" s="371">
        <f t="shared" si="22"/>
        <v>0.5</v>
      </c>
      <c r="X27" s="366"/>
      <c r="Y27" s="371">
        <f t="shared" si="23"/>
        <v>0</v>
      </c>
      <c r="Z27" s="366">
        <v>1</v>
      </c>
      <c r="AA27" s="371">
        <f t="shared" si="24"/>
        <v>0.5</v>
      </c>
      <c r="AB27" s="366">
        <v>1</v>
      </c>
      <c r="AC27" s="371">
        <f t="shared" si="25"/>
        <v>0.5</v>
      </c>
      <c r="AD27" s="362"/>
    </row>
    <row r="28" spans="1:30" s="235" customFormat="1" x14ac:dyDescent="0.25">
      <c r="A28" s="245"/>
      <c r="B28" s="235" t="s">
        <v>191</v>
      </c>
      <c r="C28" s="370">
        <f>C29+C30</f>
        <v>7</v>
      </c>
      <c r="D28" s="246">
        <f>D29+D30</f>
        <v>5</v>
      </c>
      <c r="E28" s="371">
        <f t="shared" si="26"/>
        <v>0.7142857142857143</v>
      </c>
      <c r="F28" s="246">
        <f>F29+F30</f>
        <v>6</v>
      </c>
      <c r="G28" s="373">
        <f t="shared" si="27"/>
        <v>0.8571428571428571</v>
      </c>
      <c r="H28" s="246">
        <f>H29+H30</f>
        <v>6</v>
      </c>
      <c r="I28" s="371">
        <f t="shared" si="28"/>
        <v>0.8571428571428571</v>
      </c>
      <c r="J28" s="246">
        <f>J29+J30</f>
        <v>6</v>
      </c>
      <c r="K28" s="371">
        <f t="shared" si="16"/>
        <v>0.8571428571428571</v>
      </c>
      <c r="L28" s="246">
        <f>L29+L30</f>
        <v>5</v>
      </c>
      <c r="M28" s="371">
        <f t="shared" si="17"/>
        <v>0.7142857142857143</v>
      </c>
      <c r="N28" s="246">
        <f>N29+N30</f>
        <v>6</v>
      </c>
      <c r="O28" s="371">
        <f t="shared" si="18"/>
        <v>0.8571428571428571</v>
      </c>
      <c r="P28" s="246">
        <f>P29+P30</f>
        <v>6</v>
      </c>
      <c r="Q28" s="371">
        <f t="shared" si="19"/>
        <v>0.8571428571428571</v>
      </c>
      <c r="R28" s="246">
        <f>R29+R30</f>
        <v>7</v>
      </c>
      <c r="S28" s="371">
        <f t="shared" si="20"/>
        <v>1</v>
      </c>
      <c r="T28" s="246">
        <f>T29+T30</f>
        <v>4</v>
      </c>
      <c r="U28" s="371">
        <f t="shared" si="21"/>
        <v>0.5714285714285714</v>
      </c>
      <c r="V28" s="246">
        <f>V29+V30</f>
        <v>5</v>
      </c>
      <c r="W28" s="371">
        <f t="shared" si="22"/>
        <v>0.7142857142857143</v>
      </c>
      <c r="X28" s="246">
        <f>X29+X30</f>
        <v>0</v>
      </c>
      <c r="Y28" s="371">
        <f t="shared" si="23"/>
        <v>0</v>
      </c>
      <c r="Z28" s="246">
        <f>Z29+Z30</f>
        <v>3</v>
      </c>
      <c r="AA28" s="371">
        <f t="shared" si="24"/>
        <v>0.42857142857142855</v>
      </c>
      <c r="AB28" s="246">
        <f>AB29+AB30</f>
        <v>3</v>
      </c>
      <c r="AC28" s="371">
        <f t="shared" si="25"/>
        <v>0.42857142857142855</v>
      </c>
      <c r="AD28" s="247"/>
    </row>
    <row r="29" spans="1:30" x14ac:dyDescent="0.25">
      <c r="A29" s="191" t="s">
        <v>427</v>
      </c>
      <c r="B29" s="363" t="s">
        <v>29</v>
      </c>
      <c r="C29" s="365">
        <v>3.5</v>
      </c>
      <c r="D29" s="366">
        <v>3</v>
      </c>
      <c r="E29" s="371">
        <f t="shared" si="26"/>
        <v>0.8571428571428571</v>
      </c>
      <c r="F29" s="366">
        <v>3</v>
      </c>
      <c r="G29" s="373">
        <f t="shared" si="27"/>
        <v>0.8571428571428571</v>
      </c>
      <c r="H29" s="366">
        <v>3</v>
      </c>
      <c r="I29" s="371">
        <f t="shared" si="28"/>
        <v>0.8571428571428571</v>
      </c>
      <c r="J29" s="366">
        <v>3</v>
      </c>
      <c r="K29" s="371">
        <f t="shared" si="16"/>
        <v>0.8571428571428571</v>
      </c>
      <c r="L29" s="366">
        <v>3</v>
      </c>
      <c r="M29" s="371">
        <f t="shared" si="17"/>
        <v>0.8571428571428571</v>
      </c>
      <c r="N29" s="366">
        <v>3</v>
      </c>
      <c r="O29" s="371">
        <f t="shared" si="18"/>
        <v>0.8571428571428571</v>
      </c>
      <c r="P29" s="366">
        <v>3</v>
      </c>
      <c r="Q29" s="371">
        <f t="shared" si="19"/>
        <v>0.8571428571428571</v>
      </c>
      <c r="R29" s="366">
        <v>3.5</v>
      </c>
      <c r="S29" s="371">
        <f t="shared" si="20"/>
        <v>1</v>
      </c>
      <c r="T29" s="366">
        <v>3</v>
      </c>
      <c r="U29" s="371">
        <f t="shared" si="21"/>
        <v>0.8571428571428571</v>
      </c>
      <c r="V29" s="366">
        <v>3</v>
      </c>
      <c r="W29" s="371">
        <f t="shared" si="22"/>
        <v>0.8571428571428571</v>
      </c>
      <c r="X29" s="366"/>
      <c r="Y29" s="371">
        <f t="shared" si="23"/>
        <v>0</v>
      </c>
      <c r="Z29" s="366">
        <v>3</v>
      </c>
      <c r="AA29" s="371">
        <f t="shared" si="24"/>
        <v>0.8571428571428571</v>
      </c>
      <c r="AB29" s="366">
        <v>3</v>
      </c>
      <c r="AC29" s="371">
        <f t="shared" si="25"/>
        <v>0.8571428571428571</v>
      </c>
      <c r="AD29" s="362"/>
    </row>
    <row r="30" spans="1:30" x14ac:dyDescent="0.25">
      <c r="A30" s="191" t="s">
        <v>428</v>
      </c>
      <c r="B30" s="363" t="s">
        <v>185</v>
      </c>
      <c r="C30" s="365">
        <v>3.5</v>
      </c>
      <c r="D30" s="366">
        <v>2</v>
      </c>
      <c r="E30" s="371">
        <f t="shared" si="26"/>
        <v>0.5714285714285714</v>
      </c>
      <c r="F30" s="366">
        <v>3</v>
      </c>
      <c r="G30" s="373">
        <f t="shared" si="27"/>
        <v>0.8571428571428571</v>
      </c>
      <c r="H30" s="366">
        <v>3</v>
      </c>
      <c r="I30" s="371">
        <f t="shared" si="28"/>
        <v>0.8571428571428571</v>
      </c>
      <c r="J30" s="366">
        <v>3</v>
      </c>
      <c r="K30" s="371">
        <f t="shared" si="16"/>
        <v>0.8571428571428571</v>
      </c>
      <c r="L30" s="366">
        <v>2</v>
      </c>
      <c r="M30" s="371">
        <f t="shared" si="17"/>
        <v>0.5714285714285714</v>
      </c>
      <c r="N30" s="366">
        <v>3</v>
      </c>
      <c r="O30" s="371">
        <f t="shared" si="18"/>
        <v>0.8571428571428571</v>
      </c>
      <c r="P30" s="366">
        <v>3</v>
      </c>
      <c r="Q30" s="371">
        <f t="shared" si="19"/>
        <v>0.8571428571428571</v>
      </c>
      <c r="R30" s="366">
        <v>3.5</v>
      </c>
      <c r="S30" s="371">
        <f t="shared" si="20"/>
        <v>1</v>
      </c>
      <c r="T30" s="366">
        <v>1</v>
      </c>
      <c r="U30" s="371">
        <f t="shared" si="21"/>
        <v>0.2857142857142857</v>
      </c>
      <c r="V30" s="366">
        <v>2</v>
      </c>
      <c r="W30" s="371">
        <f t="shared" si="22"/>
        <v>0.5714285714285714</v>
      </c>
      <c r="X30" s="366"/>
      <c r="Y30" s="371">
        <f t="shared" si="23"/>
        <v>0</v>
      </c>
      <c r="Z30" s="366">
        <v>0</v>
      </c>
      <c r="AA30" s="371">
        <f t="shared" si="24"/>
        <v>0</v>
      </c>
      <c r="AB30" s="366">
        <v>0</v>
      </c>
      <c r="AC30" s="371">
        <f t="shared" si="25"/>
        <v>0</v>
      </c>
      <c r="AD30" s="362"/>
    </row>
    <row r="31" spans="1:30" s="235" customFormat="1" x14ac:dyDescent="0.25">
      <c r="A31" s="246"/>
      <c r="B31" s="235" t="s">
        <v>0</v>
      </c>
      <c r="C31" s="370">
        <f>C32+C33+C34+C35</f>
        <v>12</v>
      </c>
      <c r="D31" s="246">
        <f>D32+D33+D34+D35</f>
        <v>8</v>
      </c>
      <c r="E31" s="371">
        <f t="shared" si="26"/>
        <v>0.66666666666666663</v>
      </c>
      <c r="F31" s="246">
        <f>F32+F33+F34+F35</f>
        <v>9.5</v>
      </c>
      <c r="G31" s="373">
        <f t="shared" si="27"/>
        <v>0.79166666666666663</v>
      </c>
      <c r="H31" s="246">
        <f>H32+H33+H34+H35</f>
        <v>10.5</v>
      </c>
      <c r="I31" s="371">
        <f t="shared" si="28"/>
        <v>0.875</v>
      </c>
      <c r="J31" s="246">
        <f>J32+J33+J34+J35</f>
        <v>6</v>
      </c>
      <c r="K31" s="371">
        <f t="shared" si="16"/>
        <v>0.5</v>
      </c>
      <c r="L31" s="246">
        <f>L32+L33+L34+L35</f>
        <v>5.5</v>
      </c>
      <c r="M31" s="371">
        <f t="shared" si="17"/>
        <v>0.45833333333333331</v>
      </c>
      <c r="N31" s="246">
        <f>N32+N33+N34+N35</f>
        <v>9</v>
      </c>
      <c r="O31" s="371">
        <f t="shared" si="18"/>
        <v>0.75</v>
      </c>
      <c r="P31" s="246">
        <f>P32+P33+P34+P35</f>
        <v>9</v>
      </c>
      <c r="Q31" s="371">
        <f t="shared" si="19"/>
        <v>0.75</v>
      </c>
      <c r="R31" s="246">
        <f>R32+R33+R34+R35</f>
        <v>12</v>
      </c>
      <c r="S31" s="371">
        <f t="shared" si="20"/>
        <v>1</v>
      </c>
      <c r="T31" s="246">
        <f>T32+T33+T34+T35</f>
        <v>4</v>
      </c>
      <c r="U31" s="371">
        <f t="shared" si="21"/>
        <v>0.33333333333333331</v>
      </c>
      <c r="V31" s="246">
        <f>V32+V33+V34+V35</f>
        <v>8</v>
      </c>
      <c r="W31" s="371">
        <f t="shared" si="22"/>
        <v>0.66666666666666663</v>
      </c>
      <c r="X31" s="246">
        <f>X32+X33+X34+X35</f>
        <v>0</v>
      </c>
      <c r="Y31" s="371">
        <f t="shared" si="23"/>
        <v>0</v>
      </c>
      <c r="Z31" s="246">
        <f>Z32+Z33+Z34+Z35</f>
        <v>4</v>
      </c>
      <c r="AA31" s="371">
        <f t="shared" si="24"/>
        <v>0.33333333333333331</v>
      </c>
      <c r="AB31" s="246">
        <f>AB32+AB33+AB34+AB35</f>
        <v>4</v>
      </c>
      <c r="AC31" s="371">
        <f t="shared" si="25"/>
        <v>0.33333333333333331</v>
      </c>
      <c r="AD31" s="247"/>
    </row>
    <row r="32" spans="1:30" x14ac:dyDescent="0.25">
      <c r="A32" s="364">
        <v>26</v>
      </c>
      <c r="B32" s="363" t="s">
        <v>51</v>
      </c>
      <c r="C32" s="365">
        <v>3</v>
      </c>
      <c r="D32" s="366">
        <v>2.5</v>
      </c>
      <c r="E32" s="371">
        <f t="shared" si="26"/>
        <v>0.83333333333333337</v>
      </c>
      <c r="F32" s="366">
        <v>3</v>
      </c>
      <c r="G32" s="373">
        <f t="shared" si="27"/>
        <v>1</v>
      </c>
      <c r="H32" s="366">
        <v>3</v>
      </c>
      <c r="I32" s="371">
        <f t="shared" si="28"/>
        <v>1</v>
      </c>
      <c r="J32" s="366">
        <v>3</v>
      </c>
      <c r="K32" s="371">
        <f t="shared" si="16"/>
        <v>1</v>
      </c>
      <c r="L32" s="366">
        <v>2.5</v>
      </c>
      <c r="M32" s="371">
        <f t="shared" si="17"/>
        <v>0.83333333333333337</v>
      </c>
      <c r="N32" s="366">
        <v>3</v>
      </c>
      <c r="O32" s="371">
        <f t="shared" si="18"/>
        <v>1</v>
      </c>
      <c r="P32" s="366">
        <v>3</v>
      </c>
      <c r="Q32" s="371">
        <f t="shared" si="19"/>
        <v>1</v>
      </c>
      <c r="R32" s="366">
        <v>3</v>
      </c>
      <c r="S32" s="371">
        <f t="shared" si="20"/>
        <v>1</v>
      </c>
      <c r="T32" s="366">
        <v>0</v>
      </c>
      <c r="U32" s="371">
        <f t="shared" si="21"/>
        <v>0</v>
      </c>
      <c r="V32" s="366">
        <v>2.5</v>
      </c>
      <c r="W32" s="371">
        <f t="shared" si="22"/>
        <v>0.83333333333333337</v>
      </c>
      <c r="X32" s="366"/>
      <c r="Y32" s="371">
        <f t="shared" si="23"/>
        <v>0</v>
      </c>
      <c r="Z32" s="366">
        <v>0</v>
      </c>
      <c r="AA32" s="371">
        <f t="shared" si="24"/>
        <v>0</v>
      </c>
      <c r="AB32" s="366">
        <v>0</v>
      </c>
      <c r="AC32" s="371">
        <f t="shared" si="25"/>
        <v>0</v>
      </c>
      <c r="AD32" s="362"/>
    </row>
    <row r="33" spans="1:30" x14ac:dyDescent="0.25">
      <c r="A33" s="364">
        <v>27</v>
      </c>
      <c r="B33" s="363" t="s">
        <v>192</v>
      </c>
      <c r="C33" s="365">
        <v>4</v>
      </c>
      <c r="D33" s="366">
        <v>2.5</v>
      </c>
      <c r="E33" s="371">
        <f t="shared" si="26"/>
        <v>0.625</v>
      </c>
      <c r="F33" s="366">
        <v>3</v>
      </c>
      <c r="G33" s="373">
        <f t="shared" si="27"/>
        <v>0.75</v>
      </c>
      <c r="H33" s="366">
        <v>3.5</v>
      </c>
      <c r="I33" s="371">
        <f t="shared" si="28"/>
        <v>0.875</v>
      </c>
      <c r="J33" s="366">
        <v>1</v>
      </c>
      <c r="K33" s="371">
        <f t="shared" si="16"/>
        <v>0.25</v>
      </c>
      <c r="L33" s="366">
        <v>1</v>
      </c>
      <c r="M33" s="371">
        <f t="shared" si="17"/>
        <v>0.25</v>
      </c>
      <c r="N33" s="366">
        <v>3</v>
      </c>
      <c r="O33" s="371">
        <f t="shared" si="18"/>
        <v>0.75</v>
      </c>
      <c r="P33" s="366">
        <v>3</v>
      </c>
      <c r="Q33" s="371">
        <f t="shared" si="19"/>
        <v>0.75</v>
      </c>
      <c r="R33" s="366">
        <v>4</v>
      </c>
      <c r="S33" s="371">
        <f t="shared" si="20"/>
        <v>1</v>
      </c>
      <c r="T33" s="366">
        <v>1</v>
      </c>
      <c r="U33" s="371">
        <f t="shared" si="21"/>
        <v>0.25</v>
      </c>
      <c r="V33" s="366">
        <v>2.5</v>
      </c>
      <c r="W33" s="371">
        <f t="shared" si="22"/>
        <v>0.625</v>
      </c>
      <c r="X33" s="366"/>
      <c r="Y33" s="371">
        <f t="shared" si="23"/>
        <v>0</v>
      </c>
      <c r="Z33" s="366">
        <v>1</v>
      </c>
      <c r="AA33" s="371">
        <f t="shared" si="24"/>
        <v>0.25</v>
      </c>
      <c r="AB33" s="366">
        <v>1</v>
      </c>
      <c r="AC33" s="371">
        <f t="shared" si="25"/>
        <v>0.25</v>
      </c>
      <c r="AD33" s="362"/>
    </row>
    <row r="34" spans="1:30" x14ac:dyDescent="0.25">
      <c r="A34" s="364">
        <v>28</v>
      </c>
      <c r="B34" s="363" t="s">
        <v>193</v>
      </c>
      <c r="C34" s="365">
        <v>2</v>
      </c>
      <c r="D34" s="366">
        <v>1</v>
      </c>
      <c r="E34" s="371">
        <f t="shared" si="26"/>
        <v>0.5</v>
      </c>
      <c r="F34" s="366">
        <v>1.5</v>
      </c>
      <c r="G34" s="373">
        <f t="shared" si="27"/>
        <v>0.75</v>
      </c>
      <c r="H34" s="366">
        <v>1.5</v>
      </c>
      <c r="I34" s="371">
        <f t="shared" si="28"/>
        <v>0.75</v>
      </c>
      <c r="J34" s="366">
        <v>1</v>
      </c>
      <c r="K34" s="371">
        <f t="shared" si="16"/>
        <v>0.5</v>
      </c>
      <c r="L34" s="366">
        <v>1</v>
      </c>
      <c r="M34" s="371">
        <f t="shared" si="17"/>
        <v>0.5</v>
      </c>
      <c r="N34" s="366">
        <v>1</v>
      </c>
      <c r="O34" s="371">
        <f t="shared" si="18"/>
        <v>0.5</v>
      </c>
      <c r="P34" s="366">
        <v>1</v>
      </c>
      <c r="Q34" s="371">
        <f t="shared" si="19"/>
        <v>0.5</v>
      </c>
      <c r="R34" s="366">
        <v>2</v>
      </c>
      <c r="S34" s="371">
        <f t="shared" si="20"/>
        <v>1</v>
      </c>
      <c r="T34" s="366">
        <v>1</v>
      </c>
      <c r="U34" s="371">
        <f t="shared" si="21"/>
        <v>0.5</v>
      </c>
      <c r="V34" s="366">
        <v>1</v>
      </c>
      <c r="W34" s="371">
        <f t="shared" si="22"/>
        <v>0.5</v>
      </c>
      <c r="X34" s="366"/>
      <c r="Y34" s="371">
        <f t="shared" si="23"/>
        <v>0</v>
      </c>
      <c r="Z34" s="366">
        <v>1</v>
      </c>
      <c r="AA34" s="371">
        <f t="shared" si="24"/>
        <v>0.5</v>
      </c>
      <c r="AB34" s="366">
        <v>1</v>
      </c>
      <c r="AC34" s="371">
        <f t="shared" si="25"/>
        <v>0.5</v>
      </c>
      <c r="AD34" s="362"/>
    </row>
    <row r="35" spans="1:30" x14ac:dyDescent="0.25">
      <c r="A35" s="364">
        <v>29</v>
      </c>
      <c r="B35" s="363" t="s">
        <v>32</v>
      </c>
      <c r="C35" s="365">
        <v>3</v>
      </c>
      <c r="D35" s="366">
        <v>2</v>
      </c>
      <c r="E35" s="371">
        <f t="shared" si="26"/>
        <v>0.66666666666666663</v>
      </c>
      <c r="F35" s="366">
        <v>2</v>
      </c>
      <c r="G35" s="373">
        <f t="shared" si="27"/>
        <v>0.66666666666666663</v>
      </c>
      <c r="H35" s="366">
        <v>2.5</v>
      </c>
      <c r="I35" s="371">
        <f t="shared" si="28"/>
        <v>0.83333333333333337</v>
      </c>
      <c r="J35" s="366">
        <v>1</v>
      </c>
      <c r="K35" s="371">
        <f t="shared" si="16"/>
        <v>0.33333333333333331</v>
      </c>
      <c r="L35" s="366">
        <v>1</v>
      </c>
      <c r="M35" s="371">
        <f t="shared" si="17"/>
        <v>0.33333333333333331</v>
      </c>
      <c r="N35" s="366">
        <v>2</v>
      </c>
      <c r="O35" s="371">
        <f t="shared" si="18"/>
        <v>0.66666666666666663</v>
      </c>
      <c r="P35" s="366">
        <v>2</v>
      </c>
      <c r="Q35" s="371">
        <f t="shared" si="19"/>
        <v>0.66666666666666663</v>
      </c>
      <c r="R35" s="366">
        <v>3</v>
      </c>
      <c r="S35" s="371">
        <f t="shared" si="20"/>
        <v>1</v>
      </c>
      <c r="T35" s="366">
        <v>2</v>
      </c>
      <c r="U35" s="371">
        <f t="shared" si="21"/>
        <v>0.66666666666666663</v>
      </c>
      <c r="V35" s="366">
        <v>2</v>
      </c>
      <c r="W35" s="371">
        <f t="shared" si="22"/>
        <v>0.66666666666666663</v>
      </c>
      <c r="X35" s="366"/>
      <c r="Y35" s="371">
        <f t="shared" si="23"/>
        <v>0</v>
      </c>
      <c r="Z35" s="366">
        <v>2</v>
      </c>
      <c r="AA35" s="371">
        <f t="shared" si="24"/>
        <v>0.66666666666666663</v>
      </c>
      <c r="AB35" s="366">
        <v>2</v>
      </c>
      <c r="AC35" s="371">
        <f t="shared" si="25"/>
        <v>0.66666666666666663</v>
      </c>
      <c r="AD35" s="362"/>
    </row>
    <row r="36" spans="1:30" s="235" customFormat="1" x14ac:dyDescent="0.25">
      <c r="A36" s="246"/>
      <c r="B36" s="235" t="s">
        <v>33</v>
      </c>
      <c r="C36" s="370">
        <f>C37+C38</f>
        <v>7</v>
      </c>
      <c r="D36" s="246">
        <f>D37+D38</f>
        <v>4.5</v>
      </c>
      <c r="E36" s="371">
        <f t="shared" si="26"/>
        <v>0.6428571428571429</v>
      </c>
      <c r="F36" s="246">
        <f>F37+F38</f>
        <v>5</v>
      </c>
      <c r="G36" s="373">
        <f t="shared" si="27"/>
        <v>0.7142857142857143</v>
      </c>
      <c r="H36" s="246">
        <f>H37+H38</f>
        <v>5</v>
      </c>
      <c r="I36" s="371">
        <f t="shared" si="28"/>
        <v>0.7142857142857143</v>
      </c>
      <c r="J36" s="246">
        <f>J37+J38</f>
        <v>5</v>
      </c>
      <c r="K36" s="371">
        <f t="shared" si="16"/>
        <v>0.7142857142857143</v>
      </c>
      <c r="L36" s="246">
        <f>L37+L38</f>
        <v>4.5</v>
      </c>
      <c r="M36" s="371">
        <f t="shared" si="17"/>
        <v>0.6428571428571429</v>
      </c>
      <c r="N36" s="246">
        <f>N37+N38</f>
        <v>4</v>
      </c>
      <c r="O36" s="371">
        <f t="shared" si="18"/>
        <v>0.5714285714285714</v>
      </c>
      <c r="P36" s="246">
        <f>P37+P38</f>
        <v>4</v>
      </c>
      <c r="Q36" s="371">
        <f t="shared" si="19"/>
        <v>0.5714285714285714</v>
      </c>
      <c r="R36" s="246">
        <f>R37+R38</f>
        <v>7</v>
      </c>
      <c r="S36" s="371">
        <f t="shared" si="20"/>
        <v>1</v>
      </c>
      <c r="T36" s="246">
        <f>T37+T38</f>
        <v>3</v>
      </c>
      <c r="U36" s="371">
        <f t="shared" si="21"/>
        <v>0.42857142857142855</v>
      </c>
      <c r="V36" s="246">
        <f>V37+V38</f>
        <v>4.5</v>
      </c>
      <c r="W36" s="371">
        <f t="shared" si="22"/>
        <v>0.6428571428571429</v>
      </c>
      <c r="X36" s="246">
        <f>X37+X38</f>
        <v>0</v>
      </c>
      <c r="Y36" s="371">
        <f t="shared" si="23"/>
        <v>0</v>
      </c>
      <c r="Z36" s="246">
        <f>Z37+Z38</f>
        <v>2</v>
      </c>
      <c r="AA36" s="371">
        <f t="shared" si="24"/>
        <v>0.2857142857142857</v>
      </c>
      <c r="AB36" s="246">
        <f>AB37+AB38</f>
        <v>2</v>
      </c>
      <c r="AC36" s="371">
        <f t="shared" si="25"/>
        <v>0.2857142857142857</v>
      </c>
      <c r="AD36" s="247"/>
    </row>
    <row r="37" spans="1:30" x14ac:dyDescent="0.25">
      <c r="A37" s="364">
        <v>30</v>
      </c>
      <c r="B37" s="363" t="s">
        <v>194</v>
      </c>
      <c r="C37" s="365">
        <v>4</v>
      </c>
      <c r="D37" s="366">
        <v>3</v>
      </c>
      <c r="E37" s="371">
        <f t="shared" si="26"/>
        <v>0.75</v>
      </c>
      <c r="F37" s="366">
        <v>3</v>
      </c>
      <c r="G37" s="373">
        <f t="shared" si="27"/>
        <v>0.75</v>
      </c>
      <c r="H37" s="366">
        <v>3</v>
      </c>
      <c r="I37" s="371">
        <f t="shared" si="28"/>
        <v>0.75</v>
      </c>
      <c r="J37" s="366">
        <v>3</v>
      </c>
      <c r="K37" s="371">
        <f t="shared" si="16"/>
        <v>0.75</v>
      </c>
      <c r="L37" s="366">
        <v>3</v>
      </c>
      <c r="M37" s="371">
        <f t="shared" si="17"/>
        <v>0.75</v>
      </c>
      <c r="N37" s="366">
        <v>3</v>
      </c>
      <c r="O37" s="371">
        <f t="shared" si="18"/>
        <v>0.75</v>
      </c>
      <c r="P37" s="366">
        <v>3</v>
      </c>
      <c r="Q37" s="371">
        <f t="shared" si="19"/>
        <v>0.75</v>
      </c>
      <c r="R37" s="366">
        <v>4</v>
      </c>
      <c r="S37" s="371">
        <f t="shared" si="20"/>
        <v>1</v>
      </c>
      <c r="T37" s="366">
        <v>2</v>
      </c>
      <c r="U37" s="371">
        <f t="shared" si="21"/>
        <v>0.5</v>
      </c>
      <c r="V37" s="366">
        <v>3</v>
      </c>
      <c r="W37" s="371">
        <f t="shared" si="22"/>
        <v>0.75</v>
      </c>
      <c r="X37" s="366"/>
      <c r="Y37" s="371">
        <f t="shared" si="23"/>
        <v>0</v>
      </c>
      <c r="Z37" s="366">
        <v>1</v>
      </c>
      <c r="AA37" s="371">
        <f t="shared" si="24"/>
        <v>0.25</v>
      </c>
      <c r="AB37" s="366">
        <v>1</v>
      </c>
      <c r="AC37" s="371">
        <f t="shared" si="25"/>
        <v>0.25</v>
      </c>
      <c r="AD37" s="362"/>
    </row>
    <row r="38" spans="1:30" x14ac:dyDescent="0.25">
      <c r="A38" s="364">
        <v>31</v>
      </c>
      <c r="B38" s="363" t="s">
        <v>34</v>
      </c>
      <c r="C38" s="365">
        <v>3</v>
      </c>
      <c r="D38" s="366">
        <v>1.5</v>
      </c>
      <c r="E38" s="371">
        <f t="shared" si="26"/>
        <v>0.5</v>
      </c>
      <c r="F38" s="366">
        <v>2</v>
      </c>
      <c r="G38" s="373">
        <f t="shared" si="27"/>
        <v>0.66666666666666663</v>
      </c>
      <c r="H38" s="366">
        <v>2</v>
      </c>
      <c r="I38" s="371">
        <f t="shared" si="28"/>
        <v>0.66666666666666663</v>
      </c>
      <c r="J38" s="366">
        <v>2</v>
      </c>
      <c r="K38" s="371">
        <f t="shared" si="16"/>
        <v>0.66666666666666663</v>
      </c>
      <c r="L38" s="366">
        <v>1.5</v>
      </c>
      <c r="M38" s="371">
        <f t="shared" si="17"/>
        <v>0.5</v>
      </c>
      <c r="N38" s="366">
        <v>1</v>
      </c>
      <c r="O38" s="371">
        <f t="shared" si="18"/>
        <v>0.33333333333333331</v>
      </c>
      <c r="P38" s="366">
        <v>1</v>
      </c>
      <c r="Q38" s="371">
        <f t="shared" si="19"/>
        <v>0.33333333333333331</v>
      </c>
      <c r="R38" s="366">
        <v>3</v>
      </c>
      <c r="S38" s="371">
        <f t="shared" si="20"/>
        <v>1</v>
      </c>
      <c r="T38" s="366">
        <v>1</v>
      </c>
      <c r="U38" s="371">
        <f t="shared" si="21"/>
        <v>0.33333333333333331</v>
      </c>
      <c r="V38" s="366">
        <v>1.5</v>
      </c>
      <c r="W38" s="371">
        <f t="shared" si="22"/>
        <v>0.5</v>
      </c>
      <c r="X38" s="366"/>
      <c r="Y38" s="371">
        <f t="shared" si="23"/>
        <v>0</v>
      </c>
      <c r="Z38" s="366">
        <v>1</v>
      </c>
      <c r="AA38" s="371">
        <f t="shared" si="24"/>
        <v>0.33333333333333331</v>
      </c>
      <c r="AB38" s="366">
        <v>1</v>
      </c>
      <c r="AC38" s="371">
        <f t="shared" si="25"/>
        <v>0.33333333333333331</v>
      </c>
      <c r="AD38" s="362"/>
    </row>
    <row r="39" spans="1:30" s="235" customFormat="1" x14ac:dyDescent="0.25">
      <c r="A39" s="246"/>
      <c r="B39" s="235" t="s">
        <v>302</v>
      </c>
      <c r="C39" s="370">
        <f>C40+C41+C42</f>
        <v>7</v>
      </c>
      <c r="D39" s="246">
        <f>D40+D41+D42</f>
        <v>4.5</v>
      </c>
      <c r="E39" s="371">
        <f t="shared" si="26"/>
        <v>0.6428571428571429</v>
      </c>
      <c r="F39" s="246">
        <f>F40+F41+F42</f>
        <v>5</v>
      </c>
      <c r="G39" s="373">
        <f t="shared" si="27"/>
        <v>0.7142857142857143</v>
      </c>
      <c r="H39" s="246">
        <f>H40+H41+H42</f>
        <v>5</v>
      </c>
      <c r="I39" s="371">
        <f t="shared" si="28"/>
        <v>0.7142857142857143</v>
      </c>
      <c r="J39" s="246">
        <f>J40+J41+J42</f>
        <v>5</v>
      </c>
      <c r="K39" s="371">
        <f t="shared" si="16"/>
        <v>0.7142857142857143</v>
      </c>
      <c r="L39" s="246">
        <f>L40+L41+L42</f>
        <v>4.5</v>
      </c>
      <c r="M39" s="371">
        <f t="shared" si="17"/>
        <v>0.6428571428571429</v>
      </c>
      <c r="N39" s="246">
        <f>N40+N41+N42</f>
        <v>3.5</v>
      </c>
      <c r="O39" s="371">
        <f t="shared" si="18"/>
        <v>0.5</v>
      </c>
      <c r="P39" s="246">
        <f>P40+P41+P42</f>
        <v>3.5</v>
      </c>
      <c r="Q39" s="371">
        <f t="shared" si="19"/>
        <v>0.5</v>
      </c>
      <c r="R39" s="246">
        <f>R40+R41+R42</f>
        <v>7</v>
      </c>
      <c r="S39" s="371">
        <f t="shared" si="20"/>
        <v>1</v>
      </c>
      <c r="T39" s="246">
        <f>T40+T41+T42</f>
        <v>1.5</v>
      </c>
      <c r="U39" s="371">
        <f t="shared" si="21"/>
        <v>0.21428571428571427</v>
      </c>
      <c r="V39" s="246">
        <f>V40+V41+V42</f>
        <v>4.5</v>
      </c>
      <c r="W39" s="371">
        <f t="shared" si="22"/>
        <v>0.6428571428571429</v>
      </c>
      <c r="X39" s="246">
        <f>X40+X41+X42</f>
        <v>0</v>
      </c>
      <c r="Y39" s="371">
        <f t="shared" si="23"/>
        <v>0</v>
      </c>
      <c r="Z39" s="246">
        <f>Z40+Z41+Z42</f>
        <v>1.5</v>
      </c>
      <c r="AA39" s="371">
        <f t="shared" si="24"/>
        <v>0.21428571428571427</v>
      </c>
      <c r="AB39" s="246">
        <f>AB40+AB41+AB42</f>
        <v>1.5</v>
      </c>
      <c r="AC39" s="371">
        <f t="shared" si="25"/>
        <v>0.21428571428571427</v>
      </c>
      <c r="AD39" s="247"/>
    </row>
    <row r="40" spans="1:30" x14ac:dyDescent="0.25">
      <c r="A40" s="58">
        <v>32</v>
      </c>
      <c r="B40" s="363" t="s">
        <v>195</v>
      </c>
      <c r="C40" s="365">
        <v>3</v>
      </c>
      <c r="D40" s="206">
        <v>2</v>
      </c>
      <c r="E40" s="371">
        <f t="shared" si="26"/>
        <v>0.66666666666666663</v>
      </c>
      <c r="F40" s="206">
        <v>2</v>
      </c>
      <c r="G40" s="373">
        <f t="shared" si="27"/>
        <v>0.66666666666666663</v>
      </c>
      <c r="H40" s="206">
        <v>2</v>
      </c>
      <c r="I40" s="371">
        <f t="shared" si="28"/>
        <v>0.66666666666666663</v>
      </c>
      <c r="J40" s="206">
        <v>2</v>
      </c>
      <c r="K40" s="371">
        <f t="shared" si="16"/>
        <v>0.66666666666666663</v>
      </c>
      <c r="L40" s="206">
        <v>2</v>
      </c>
      <c r="M40" s="371">
        <f t="shared" si="17"/>
        <v>0.66666666666666663</v>
      </c>
      <c r="N40" s="206">
        <v>2</v>
      </c>
      <c r="O40" s="371">
        <f t="shared" si="18"/>
        <v>0.66666666666666663</v>
      </c>
      <c r="P40" s="206">
        <v>2</v>
      </c>
      <c r="Q40" s="371">
        <f t="shared" si="19"/>
        <v>0.66666666666666663</v>
      </c>
      <c r="R40" s="206">
        <v>3</v>
      </c>
      <c r="S40" s="371">
        <f t="shared" si="20"/>
        <v>1</v>
      </c>
      <c r="T40" s="206">
        <v>0</v>
      </c>
      <c r="U40" s="371">
        <f t="shared" si="21"/>
        <v>0</v>
      </c>
      <c r="V40" s="206">
        <v>2</v>
      </c>
      <c r="W40" s="371">
        <f t="shared" si="22"/>
        <v>0.66666666666666663</v>
      </c>
      <c r="X40" s="206"/>
      <c r="Y40" s="371">
        <f t="shared" si="23"/>
        <v>0</v>
      </c>
      <c r="Z40" s="206">
        <v>0</v>
      </c>
      <c r="AA40" s="371">
        <f t="shared" si="24"/>
        <v>0</v>
      </c>
      <c r="AB40" s="206">
        <v>0</v>
      </c>
      <c r="AC40" s="371">
        <f t="shared" si="25"/>
        <v>0</v>
      </c>
      <c r="AD40" s="362"/>
    </row>
    <row r="41" spans="1:30" s="195" customFormat="1" x14ac:dyDescent="0.25">
      <c r="A41" s="237">
        <v>33</v>
      </c>
      <c r="B41" s="195" t="s">
        <v>196</v>
      </c>
      <c r="C41" s="365">
        <v>2</v>
      </c>
      <c r="D41" s="206">
        <v>1.5</v>
      </c>
      <c r="E41" s="371">
        <f t="shared" si="26"/>
        <v>0.75</v>
      </c>
      <c r="F41" s="206">
        <v>1.5</v>
      </c>
      <c r="G41" s="373">
        <f t="shared" si="27"/>
        <v>0.75</v>
      </c>
      <c r="H41" s="206">
        <v>1.5</v>
      </c>
      <c r="I41" s="371">
        <f t="shared" si="28"/>
        <v>0.75</v>
      </c>
      <c r="J41" s="206">
        <v>1.5</v>
      </c>
      <c r="K41" s="371">
        <f t="shared" si="16"/>
        <v>0.75</v>
      </c>
      <c r="L41" s="206">
        <v>1.5</v>
      </c>
      <c r="M41" s="371">
        <f t="shared" si="17"/>
        <v>0.75</v>
      </c>
      <c r="N41" s="206">
        <v>1</v>
      </c>
      <c r="O41" s="371">
        <f t="shared" si="18"/>
        <v>0.5</v>
      </c>
      <c r="P41" s="206">
        <v>1</v>
      </c>
      <c r="Q41" s="371">
        <f t="shared" si="19"/>
        <v>0.5</v>
      </c>
      <c r="R41" s="206">
        <v>2</v>
      </c>
      <c r="S41" s="371">
        <f t="shared" si="20"/>
        <v>1</v>
      </c>
      <c r="T41" s="206">
        <v>1</v>
      </c>
      <c r="U41" s="371">
        <f t="shared" si="21"/>
        <v>0.5</v>
      </c>
      <c r="V41" s="206">
        <v>1.5</v>
      </c>
      <c r="W41" s="371">
        <f t="shared" si="22"/>
        <v>0.75</v>
      </c>
      <c r="X41" s="206"/>
      <c r="Y41" s="371">
        <f t="shared" si="23"/>
        <v>0</v>
      </c>
      <c r="Z41" s="206">
        <v>1</v>
      </c>
      <c r="AA41" s="371">
        <f t="shared" si="24"/>
        <v>0.5</v>
      </c>
      <c r="AB41" s="206">
        <v>1</v>
      </c>
      <c r="AC41" s="371">
        <f t="shared" si="25"/>
        <v>0.5</v>
      </c>
      <c r="AD41" s="193"/>
    </row>
    <row r="42" spans="1:30" x14ac:dyDescent="0.25">
      <c r="A42" s="364">
        <v>34</v>
      </c>
      <c r="B42" s="363" t="s">
        <v>398</v>
      </c>
      <c r="C42" s="365">
        <v>2</v>
      </c>
      <c r="D42" s="366">
        <v>1</v>
      </c>
      <c r="E42" s="371">
        <f t="shared" si="26"/>
        <v>0.5</v>
      </c>
      <c r="F42" s="366">
        <v>1.5</v>
      </c>
      <c r="G42" s="373">
        <f t="shared" si="27"/>
        <v>0.75</v>
      </c>
      <c r="H42" s="366">
        <v>1.5</v>
      </c>
      <c r="I42" s="371">
        <f t="shared" si="28"/>
        <v>0.75</v>
      </c>
      <c r="J42" s="366">
        <v>1.5</v>
      </c>
      <c r="K42" s="371">
        <f t="shared" si="16"/>
        <v>0.75</v>
      </c>
      <c r="L42" s="366">
        <v>1</v>
      </c>
      <c r="M42" s="371">
        <f t="shared" si="17"/>
        <v>0.5</v>
      </c>
      <c r="N42" s="366">
        <v>0.5</v>
      </c>
      <c r="O42" s="371">
        <f t="shared" si="18"/>
        <v>0.25</v>
      </c>
      <c r="P42" s="366">
        <v>0.5</v>
      </c>
      <c r="Q42" s="371">
        <f t="shared" si="19"/>
        <v>0.25</v>
      </c>
      <c r="R42" s="366">
        <v>2</v>
      </c>
      <c r="S42" s="371">
        <f t="shared" si="20"/>
        <v>1</v>
      </c>
      <c r="T42" s="366">
        <v>0.5</v>
      </c>
      <c r="U42" s="371">
        <f t="shared" si="21"/>
        <v>0.25</v>
      </c>
      <c r="V42" s="366">
        <v>1</v>
      </c>
      <c r="W42" s="371">
        <f t="shared" si="22"/>
        <v>0.5</v>
      </c>
      <c r="X42" s="366"/>
      <c r="Y42" s="371">
        <f t="shared" si="23"/>
        <v>0</v>
      </c>
      <c r="Z42" s="366">
        <v>0.5</v>
      </c>
      <c r="AA42" s="371">
        <f t="shared" si="24"/>
        <v>0.25</v>
      </c>
      <c r="AB42" s="366">
        <v>0.5</v>
      </c>
      <c r="AC42" s="371">
        <f t="shared" si="25"/>
        <v>0.25</v>
      </c>
      <c r="AD42" s="362"/>
    </row>
    <row r="43" spans="1:30" s="235" customFormat="1" x14ac:dyDescent="0.25">
      <c r="A43" s="246"/>
      <c r="B43" s="235" t="s">
        <v>200</v>
      </c>
      <c r="C43" s="370">
        <f>C44+C45+C46+C47+C48</f>
        <v>8</v>
      </c>
      <c r="D43" s="246">
        <f>D44+D45+D46+D47+D48</f>
        <v>6</v>
      </c>
      <c r="E43" s="371">
        <f t="shared" si="26"/>
        <v>0.75</v>
      </c>
      <c r="F43" s="246">
        <f>F44+F45+F46+F47+F48</f>
        <v>7.5</v>
      </c>
      <c r="G43" s="373">
        <f t="shared" si="27"/>
        <v>0.9375</v>
      </c>
      <c r="H43" s="246">
        <f>H44+H45+H46+H47+H48</f>
        <v>8</v>
      </c>
      <c r="I43" s="371">
        <f t="shared" si="28"/>
        <v>1</v>
      </c>
      <c r="J43" s="246">
        <f>J44+J45+J46+J47+J48</f>
        <v>4.5</v>
      </c>
      <c r="K43" s="371">
        <f t="shared" si="16"/>
        <v>0.5625</v>
      </c>
      <c r="L43" s="246">
        <f>L44+L45+L46+L47+L48</f>
        <v>3</v>
      </c>
      <c r="M43" s="371">
        <f t="shared" si="17"/>
        <v>0.375</v>
      </c>
      <c r="N43" s="246">
        <f>N44+N45+N46+N47+N48</f>
        <v>8</v>
      </c>
      <c r="O43" s="371">
        <f t="shared" si="18"/>
        <v>1</v>
      </c>
      <c r="P43" s="246">
        <f>P44+P45+P46+P47+P48</f>
        <v>8</v>
      </c>
      <c r="Q43" s="371">
        <f t="shared" si="19"/>
        <v>1</v>
      </c>
      <c r="R43" s="246">
        <f>R44+R45+R46+R47+R48</f>
        <v>8</v>
      </c>
      <c r="S43" s="371">
        <f t="shared" si="20"/>
        <v>1</v>
      </c>
      <c r="T43" s="246">
        <f>T44+T45+T46+T47+T48</f>
        <v>3</v>
      </c>
      <c r="U43" s="371">
        <f t="shared" si="21"/>
        <v>0.375</v>
      </c>
      <c r="V43" s="246">
        <f>V44+V45+V46+V47+V48</f>
        <v>6.5</v>
      </c>
      <c r="W43" s="371">
        <f t="shared" si="22"/>
        <v>0.8125</v>
      </c>
      <c r="X43" s="246">
        <f>X44+X45+X46+X47+X48</f>
        <v>0</v>
      </c>
      <c r="Y43" s="371">
        <f t="shared" si="23"/>
        <v>0</v>
      </c>
      <c r="Z43" s="246">
        <f>Z44+Z45+Z46+Z47+Z48</f>
        <v>3</v>
      </c>
      <c r="AA43" s="371">
        <f t="shared" si="24"/>
        <v>0.375</v>
      </c>
      <c r="AB43" s="246">
        <f>AB44+AB45+AB46+AB47+AB48</f>
        <v>3</v>
      </c>
      <c r="AC43" s="371">
        <f t="shared" si="25"/>
        <v>0.375</v>
      </c>
      <c r="AD43" s="247"/>
    </row>
    <row r="44" spans="1:30" x14ac:dyDescent="0.25">
      <c r="A44" s="364">
        <v>35</v>
      </c>
      <c r="B44" s="363" t="s">
        <v>197</v>
      </c>
      <c r="C44" s="365">
        <v>3</v>
      </c>
      <c r="D44" s="366">
        <v>2.5</v>
      </c>
      <c r="E44" s="371">
        <f t="shared" si="26"/>
        <v>0.83333333333333337</v>
      </c>
      <c r="F44" s="366">
        <v>3</v>
      </c>
      <c r="G44" s="373">
        <f t="shared" si="27"/>
        <v>1</v>
      </c>
      <c r="H44" s="366">
        <v>3</v>
      </c>
      <c r="I44" s="371">
        <f t="shared" si="28"/>
        <v>1</v>
      </c>
      <c r="J44" s="366">
        <v>2</v>
      </c>
      <c r="K44" s="371">
        <f t="shared" si="16"/>
        <v>0.66666666666666663</v>
      </c>
      <c r="L44" s="366">
        <v>2</v>
      </c>
      <c r="M44" s="371">
        <f t="shared" si="17"/>
        <v>0.66666666666666663</v>
      </c>
      <c r="N44" s="366">
        <v>3</v>
      </c>
      <c r="O44" s="371">
        <f t="shared" si="18"/>
        <v>1</v>
      </c>
      <c r="P44" s="366">
        <v>3</v>
      </c>
      <c r="Q44" s="371">
        <f t="shared" si="19"/>
        <v>1</v>
      </c>
      <c r="R44" s="366">
        <v>3</v>
      </c>
      <c r="S44" s="371">
        <f t="shared" si="20"/>
        <v>1</v>
      </c>
      <c r="T44" s="366">
        <v>0</v>
      </c>
      <c r="U44" s="371">
        <f t="shared" si="21"/>
        <v>0</v>
      </c>
      <c r="V44" s="366">
        <v>3</v>
      </c>
      <c r="W44" s="371">
        <f t="shared" si="22"/>
        <v>1</v>
      </c>
      <c r="X44" s="366"/>
      <c r="Y44" s="371">
        <f t="shared" si="23"/>
        <v>0</v>
      </c>
      <c r="Z44" s="366">
        <v>0</v>
      </c>
      <c r="AA44" s="371">
        <f t="shared" si="24"/>
        <v>0</v>
      </c>
      <c r="AB44" s="366">
        <v>0</v>
      </c>
      <c r="AC44" s="371">
        <f t="shared" si="25"/>
        <v>0</v>
      </c>
      <c r="AD44" s="362"/>
    </row>
    <row r="45" spans="1:30" x14ac:dyDescent="0.25">
      <c r="A45" s="364">
        <v>36</v>
      </c>
      <c r="B45" s="363" t="s">
        <v>15</v>
      </c>
      <c r="C45" s="365">
        <v>1</v>
      </c>
      <c r="D45" s="366">
        <v>1</v>
      </c>
      <c r="E45" s="371">
        <f t="shared" si="26"/>
        <v>1</v>
      </c>
      <c r="F45" s="366">
        <v>1</v>
      </c>
      <c r="G45" s="373">
        <f t="shared" si="27"/>
        <v>1</v>
      </c>
      <c r="H45" s="366">
        <v>1</v>
      </c>
      <c r="I45" s="371">
        <f t="shared" si="28"/>
        <v>1</v>
      </c>
      <c r="J45" s="366">
        <v>0</v>
      </c>
      <c r="K45" s="371">
        <f t="shared" si="16"/>
        <v>0</v>
      </c>
      <c r="L45" s="366">
        <v>0</v>
      </c>
      <c r="M45" s="371">
        <f t="shared" si="17"/>
        <v>0</v>
      </c>
      <c r="N45" s="366">
        <v>1</v>
      </c>
      <c r="O45" s="371">
        <f t="shared" si="18"/>
        <v>1</v>
      </c>
      <c r="P45" s="366">
        <v>1</v>
      </c>
      <c r="Q45" s="371">
        <f t="shared" si="19"/>
        <v>1</v>
      </c>
      <c r="R45" s="366">
        <v>1</v>
      </c>
      <c r="S45" s="371">
        <f t="shared" si="20"/>
        <v>1</v>
      </c>
      <c r="T45" s="366">
        <v>1</v>
      </c>
      <c r="U45" s="371">
        <f t="shared" si="21"/>
        <v>1</v>
      </c>
      <c r="V45" s="366">
        <v>1</v>
      </c>
      <c r="W45" s="371">
        <f t="shared" si="22"/>
        <v>1</v>
      </c>
      <c r="X45" s="366"/>
      <c r="Y45" s="371">
        <f t="shared" si="23"/>
        <v>0</v>
      </c>
      <c r="Z45" s="366">
        <v>1</v>
      </c>
      <c r="AA45" s="371">
        <f t="shared" si="24"/>
        <v>1</v>
      </c>
      <c r="AB45" s="366">
        <v>1</v>
      </c>
      <c r="AC45" s="371">
        <f t="shared" si="25"/>
        <v>1</v>
      </c>
      <c r="AD45" s="362"/>
    </row>
    <row r="46" spans="1:30" x14ac:dyDescent="0.25">
      <c r="A46" s="364">
        <v>37</v>
      </c>
      <c r="B46" s="363" t="s">
        <v>198</v>
      </c>
      <c r="C46" s="365">
        <v>1</v>
      </c>
      <c r="D46" s="366">
        <v>1</v>
      </c>
      <c r="E46" s="371">
        <f t="shared" si="26"/>
        <v>1</v>
      </c>
      <c r="F46" s="366">
        <v>1</v>
      </c>
      <c r="G46" s="373">
        <f t="shared" si="27"/>
        <v>1</v>
      </c>
      <c r="H46" s="366">
        <v>1</v>
      </c>
      <c r="I46" s="371">
        <f t="shared" si="28"/>
        <v>1</v>
      </c>
      <c r="J46" s="366">
        <v>1</v>
      </c>
      <c r="K46" s="371">
        <f t="shared" si="16"/>
        <v>1</v>
      </c>
      <c r="L46" s="366">
        <v>1</v>
      </c>
      <c r="M46" s="371">
        <f t="shared" si="17"/>
        <v>1</v>
      </c>
      <c r="N46" s="366">
        <v>1</v>
      </c>
      <c r="O46" s="371">
        <f t="shared" si="18"/>
        <v>1</v>
      </c>
      <c r="P46" s="366">
        <v>1</v>
      </c>
      <c r="Q46" s="371">
        <f t="shared" si="19"/>
        <v>1</v>
      </c>
      <c r="R46" s="366">
        <v>1</v>
      </c>
      <c r="S46" s="371">
        <f t="shared" si="20"/>
        <v>1</v>
      </c>
      <c r="T46" s="366">
        <v>1</v>
      </c>
      <c r="U46" s="371">
        <f t="shared" si="21"/>
        <v>1</v>
      </c>
      <c r="V46" s="366">
        <v>1</v>
      </c>
      <c r="W46" s="371">
        <f t="shared" si="22"/>
        <v>1</v>
      </c>
      <c r="X46" s="366"/>
      <c r="Y46" s="371">
        <f t="shared" si="23"/>
        <v>0</v>
      </c>
      <c r="Z46" s="366">
        <v>1</v>
      </c>
      <c r="AA46" s="371">
        <f t="shared" si="24"/>
        <v>1</v>
      </c>
      <c r="AB46" s="366">
        <v>1</v>
      </c>
      <c r="AC46" s="371">
        <f t="shared" si="25"/>
        <v>1</v>
      </c>
      <c r="AD46" s="362"/>
    </row>
    <row r="47" spans="1:30" x14ac:dyDescent="0.25">
      <c r="A47" s="364">
        <v>38</v>
      </c>
      <c r="B47" s="363" t="s">
        <v>199</v>
      </c>
      <c r="C47" s="365">
        <v>2</v>
      </c>
      <c r="D47" s="366">
        <v>1</v>
      </c>
      <c r="E47" s="371">
        <f t="shared" si="26"/>
        <v>0.5</v>
      </c>
      <c r="F47" s="366">
        <v>1.5</v>
      </c>
      <c r="G47" s="373">
        <f t="shared" si="27"/>
        <v>0.75</v>
      </c>
      <c r="H47" s="366">
        <v>2</v>
      </c>
      <c r="I47" s="371">
        <f t="shared" si="28"/>
        <v>1</v>
      </c>
      <c r="J47" s="366">
        <v>1</v>
      </c>
      <c r="K47" s="371">
        <f t="shared" si="16"/>
        <v>0.5</v>
      </c>
      <c r="L47" s="366">
        <v>0</v>
      </c>
      <c r="M47" s="371">
        <f t="shared" si="17"/>
        <v>0</v>
      </c>
      <c r="N47" s="366">
        <v>2</v>
      </c>
      <c r="O47" s="371">
        <f t="shared" si="18"/>
        <v>1</v>
      </c>
      <c r="P47" s="366">
        <v>2</v>
      </c>
      <c r="Q47" s="371">
        <f t="shared" si="19"/>
        <v>1</v>
      </c>
      <c r="R47" s="366">
        <v>2</v>
      </c>
      <c r="S47" s="371">
        <f t="shared" si="20"/>
        <v>1</v>
      </c>
      <c r="T47" s="366">
        <v>0</v>
      </c>
      <c r="U47" s="371">
        <f t="shared" si="21"/>
        <v>0</v>
      </c>
      <c r="V47" s="366">
        <v>1</v>
      </c>
      <c r="W47" s="371">
        <f t="shared" si="22"/>
        <v>0.5</v>
      </c>
      <c r="X47" s="366"/>
      <c r="Y47" s="371">
        <f t="shared" si="23"/>
        <v>0</v>
      </c>
      <c r="Z47" s="366">
        <v>0</v>
      </c>
      <c r="AA47" s="371">
        <f t="shared" si="24"/>
        <v>0</v>
      </c>
      <c r="AB47" s="366">
        <v>0</v>
      </c>
      <c r="AC47" s="371">
        <f t="shared" si="25"/>
        <v>0</v>
      </c>
      <c r="AD47" s="362"/>
    </row>
    <row r="48" spans="1:30" x14ac:dyDescent="0.25">
      <c r="A48" s="364">
        <v>39</v>
      </c>
      <c r="B48" s="363" t="s">
        <v>16</v>
      </c>
      <c r="C48" s="365">
        <v>1</v>
      </c>
      <c r="D48" s="366">
        <v>0.5</v>
      </c>
      <c r="E48" s="371">
        <f t="shared" si="26"/>
        <v>0.5</v>
      </c>
      <c r="F48" s="366">
        <v>1</v>
      </c>
      <c r="G48" s="373">
        <f t="shared" si="27"/>
        <v>1</v>
      </c>
      <c r="H48" s="366">
        <v>1</v>
      </c>
      <c r="I48" s="371">
        <f t="shared" si="28"/>
        <v>1</v>
      </c>
      <c r="J48" s="366">
        <v>0.5</v>
      </c>
      <c r="K48" s="371">
        <f t="shared" si="16"/>
        <v>0.5</v>
      </c>
      <c r="L48" s="366">
        <v>0</v>
      </c>
      <c r="M48" s="371">
        <f t="shared" si="17"/>
        <v>0</v>
      </c>
      <c r="N48" s="366">
        <v>1</v>
      </c>
      <c r="O48" s="371">
        <f t="shared" si="18"/>
        <v>1</v>
      </c>
      <c r="P48" s="366">
        <v>1</v>
      </c>
      <c r="Q48" s="371">
        <f t="shared" si="19"/>
        <v>1</v>
      </c>
      <c r="R48" s="366">
        <v>1</v>
      </c>
      <c r="S48" s="371">
        <f t="shared" si="20"/>
        <v>1</v>
      </c>
      <c r="T48" s="366">
        <v>1</v>
      </c>
      <c r="U48" s="371">
        <f t="shared" si="21"/>
        <v>1</v>
      </c>
      <c r="V48" s="366">
        <v>0.5</v>
      </c>
      <c r="W48" s="371">
        <f t="shared" si="22"/>
        <v>0.5</v>
      </c>
      <c r="X48" s="366"/>
      <c r="Y48" s="371">
        <f t="shared" si="23"/>
        <v>0</v>
      </c>
      <c r="Z48" s="366">
        <v>1</v>
      </c>
      <c r="AA48" s="371">
        <f t="shared" si="24"/>
        <v>1</v>
      </c>
      <c r="AB48" s="366">
        <v>1</v>
      </c>
      <c r="AC48" s="371">
        <f t="shared" si="25"/>
        <v>1</v>
      </c>
      <c r="AD48" s="362"/>
    </row>
    <row r="49" spans="1:30" s="62" customFormat="1" x14ac:dyDescent="0.25">
      <c r="A49" s="243"/>
      <c r="B49" s="62" t="s">
        <v>389</v>
      </c>
      <c r="C49" s="242">
        <f>C50+C51+C52</f>
        <v>10</v>
      </c>
      <c r="D49" s="243">
        <f>D50+D51+D52</f>
        <v>6</v>
      </c>
      <c r="E49" s="371">
        <f t="shared" si="26"/>
        <v>0.6</v>
      </c>
      <c r="F49" s="243">
        <f>F50+F51+F52</f>
        <v>8</v>
      </c>
      <c r="G49" s="373">
        <f t="shared" si="27"/>
        <v>0.8</v>
      </c>
      <c r="H49" s="243">
        <f>H50+H51+H52</f>
        <v>8.5</v>
      </c>
      <c r="I49" s="371">
        <f t="shared" si="28"/>
        <v>0.85</v>
      </c>
      <c r="J49" s="243">
        <f>J50+J51+J52</f>
        <v>4.5</v>
      </c>
      <c r="K49" s="371">
        <f t="shared" si="16"/>
        <v>0.45</v>
      </c>
      <c r="L49" s="243">
        <f>L50+L51+L52</f>
        <v>4</v>
      </c>
      <c r="M49" s="371">
        <f t="shared" si="17"/>
        <v>0.4</v>
      </c>
      <c r="N49" s="243">
        <f>N50+N51+N52</f>
        <v>5</v>
      </c>
      <c r="O49" s="371">
        <f t="shared" si="18"/>
        <v>0.5</v>
      </c>
      <c r="P49" s="243">
        <f>P50+P51+P52</f>
        <v>5</v>
      </c>
      <c r="Q49" s="371">
        <f t="shared" si="19"/>
        <v>0.5</v>
      </c>
      <c r="R49" s="243">
        <f>R50+R51+R52</f>
        <v>10</v>
      </c>
      <c r="S49" s="371">
        <f t="shared" si="20"/>
        <v>1</v>
      </c>
      <c r="T49" s="243">
        <f>T50+T51+T52</f>
        <v>5</v>
      </c>
      <c r="U49" s="371">
        <f t="shared" si="21"/>
        <v>0.5</v>
      </c>
      <c r="V49" s="243">
        <f>V50+V51+V52</f>
        <v>6</v>
      </c>
      <c r="W49" s="371">
        <f t="shared" si="22"/>
        <v>0.6</v>
      </c>
      <c r="X49" s="243">
        <f>X50+X51+X52</f>
        <v>0</v>
      </c>
      <c r="Y49" s="371">
        <f t="shared" si="23"/>
        <v>0</v>
      </c>
      <c r="Z49" s="243">
        <f>Z50+Z51+Z52</f>
        <v>5</v>
      </c>
      <c r="AA49" s="371">
        <f t="shared" si="24"/>
        <v>0.5</v>
      </c>
      <c r="AB49" s="243">
        <f>AB50+AB51+AB52</f>
        <v>5</v>
      </c>
      <c r="AC49" s="371">
        <f t="shared" si="25"/>
        <v>0.5</v>
      </c>
      <c r="AD49" s="244"/>
    </row>
    <row r="50" spans="1:30" x14ac:dyDescent="0.25">
      <c r="A50" s="364">
        <v>40</v>
      </c>
      <c r="B50" s="363" t="s">
        <v>23</v>
      </c>
      <c r="C50" s="365">
        <v>4</v>
      </c>
      <c r="D50" s="366">
        <v>3</v>
      </c>
      <c r="E50" s="371">
        <f t="shared" si="26"/>
        <v>0.75</v>
      </c>
      <c r="F50" s="366">
        <v>3.5</v>
      </c>
      <c r="G50" s="373">
        <f t="shared" si="27"/>
        <v>0.875</v>
      </c>
      <c r="H50" s="366">
        <v>3.5</v>
      </c>
      <c r="I50" s="371">
        <f t="shared" si="28"/>
        <v>0.875</v>
      </c>
      <c r="J50" s="366">
        <v>3.5</v>
      </c>
      <c r="K50" s="371">
        <f t="shared" si="16"/>
        <v>0.875</v>
      </c>
      <c r="L50" s="366">
        <v>3</v>
      </c>
      <c r="M50" s="371">
        <f t="shared" si="17"/>
        <v>0.75</v>
      </c>
      <c r="N50" s="366">
        <v>1</v>
      </c>
      <c r="O50" s="371">
        <f t="shared" si="18"/>
        <v>0.25</v>
      </c>
      <c r="P50" s="366">
        <v>1</v>
      </c>
      <c r="Q50" s="371">
        <f t="shared" si="19"/>
        <v>0.25</v>
      </c>
      <c r="R50" s="366">
        <v>4</v>
      </c>
      <c r="S50" s="371">
        <f t="shared" si="20"/>
        <v>1</v>
      </c>
      <c r="T50" s="366">
        <v>1</v>
      </c>
      <c r="U50" s="371">
        <f t="shared" si="21"/>
        <v>0.25</v>
      </c>
      <c r="V50" s="366">
        <v>3</v>
      </c>
      <c r="W50" s="371">
        <f t="shared" si="22"/>
        <v>0.75</v>
      </c>
      <c r="X50" s="366"/>
      <c r="Y50" s="371">
        <f t="shared" si="23"/>
        <v>0</v>
      </c>
      <c r="Z50" s="366">
        <v>1</v>
      </c>
      <c r="AA50" s="371">
        <f t="shared" si="24"/>
        <v>0.25</v>
      </c>
      <c r="AB50" s="366">
        <v>1</v>
      </c>
      <c r="AC50" s="371">
        <f t="shared" si="25"/>
        <v>0.25</v>
      </c>
      <c r="AD50" s="362"/>
    </row>
    <row r="51" spans="1:30" x14ac:dyDescent="0.25">
      <c r="A51" s="364">
        <v>41</v>
      </c>
      <c r="B51" s="363" t="s">
        <v>9</v>
      </c>
      <c r="C51" s="365">
        <v>2</v>
      </c>
      <c r="D51" s="366">
        <v>1</v>
      </c>
      <c r="E51" s="371">
        <f t="shared" si="26"/>
        <v>0.5</v>
      </c>
      <c r="F51" s="366">
        <v>1.5</v>
      </c>
      <c r="G51" s="373">
        <f t="shared" si="27"/>
        <v>0.75</v>
      </c>
      <c r="H51" s="366">
        <v>1.5</v>
      </c>
      <c r="I51" s="371">
        <f t="shared" si="28"/>
        <v>0.75</v>
      </c>
      <c r="J51" s="366">
        <v>1</v>
      </c>
      <c r="K51" s="371">
        <f t="shared" si="16"/>
        <v>0.5</v>
      </c>
      <c r="L51" s="366">
        <v>1</v>
      </c>
      <c r="M51" s="371">
        <f t="shared" si="17"/>
        <v>0.5</v>
      </c>
      <c r="N51" s="366">
        <v>1</v>
      </c>
      <c r="O51" s="371">
        <f t="shared" si="18"/>
        <v>0.5</v>
      </c>
      <c r="P51" s="366">
        <v>1</v>
      </c>
      <c r="Q51" s="371">
        <f t="shared" si="19"/>
        <v>0.5</v>
      </c>
      <c r="R51" s="366">
        <v>2</v>
      </c>
      <c r="S51" s="371">
        <f t="shared" si="20"/>
        <v>1</v>
      </c>
      <c r="T51" s="366">
        <v>1</v>
      </c>
      <c r="U51" s="371">
        <f t="shared" si="21"/>
        <v>0.5</v>
      </c>
      <c r="V51" s="366">
        <v>1</v>
      </c>
      <c r="W51" s="371">
        <f t="shared" si="22"/>
        <v>0.5</v>
      </c>
      <c r="X51" s="366"/>
      <c r="Y51" s="371">
        <f t="shared" si="23"/>
        <v>0</v>
      </c>
      <c r="Z51" s="366">
        <v>1</v>
      </c>
      <c r="AA51" s="371">
        <f t="shared" si="24"/>
        <v>0.5</v>
      </c>
      <c r="AB51" s="366">
        <v>1</v>
      </c>
      <c r="AC51" s="371">
        <f t="shared" si="25"/>
        <v>0.5</v>
      </c>
      <c r="AD51" s="362"/>
    </row>
    <row r="52" spans="1:30" s="198" customFormat="1" x14ac:dyDescent="0.25">
      <c r="A52" s="240">
        <v>42</v>
      </c>
      <c r="B52" s="363" t="s">
        <v>232</v>
      </c>
      <c r="C52" s="241">
        <v>4</v>
      </c>
      <c r="D52" s="366">
        <v>2</v>
      </c>
      <c r="E52" s="371">
        <f t="shared" si="26"/>
        <v>0.5</v>
      </c>
      <c r="F52" s="366">
        <v>3</v>
      </c>
      <c r="G52" s="373">
        <f t="shared" si="27"/>
        <v>0.75</v>
      </c>
      <c r="H52" s="366">
        <v>3.5</v>
      </c>
      <c r="I52" s="371">
        <f t="shared" si="28"/>
        <v>0.875</v>
      </c>
      <c r="J52" s="366">
        <v>0</v>
      </c>
      <c r="K52" s="371">
        <f t="shared" si="16"/>
        <v>0</v>
      </c>
      <c r="L52" s="366">
        <v>0</v>
      </c>
      <c r="M52" s="371">
        <f t="shared" si="17"/>
        <v>0</v>
      </c>
      <c r="N52" s="366">
        <v>3</v>
      </c>
      <c r="O52" s="371">
        <f t="shared" si="18"/>
        <v>0.75</v>
      </c>
      <c r="P52" s="366">
        <v>3</v>
      </c>
      <c r="Q52" s="371">
        <f t="shared" si="19"/>
        <v>0.75</v>
      </c>
      <c r="R52" s="366">
        <v>4</v>
      </c>
      <c r="S52" s="371">
        <f t="shared" si="20"/>
        <v>1</v>
      </c>
      <c r="T52" s="366">
        <v>3</v>
      </c>
      <c r="U52" s="371">
        <f t="shared" si="21"/>
        <v>0.75</v>
      </c>
      <c r="V52" s="366">
        <v>2</v>
      </c>
      <c r="W52" s="371">
        <f t="shared" si="22"/>
        <v>0.5</v>
      </c>
      <c r="X52" s="366"/>
      <c r="Y52" s="371">
        <f t="shared" si="23"/>
        <v>0</v>
      </c>
      <c r="Z52" s="366">
        <v>3</v>
      </c>
      <c r="AA52" s="371">
        <f t="shared" si="24"/>
        <v>0.75</v>
      </c>
      <c r="AB52" s="366">
        <v>3</v>
      </c>
      <c r="AC52" s="371">
        <f t="shared" si="25"/>
        <v>0.75</v>
      </c>
      <c r="AD52" s="199"/>
    </row>
    <row r="53" spans="1:30" s="251" customFormat="1" ht="12.6" thickBot="1" x14ac:dyDescent="0.3">
      <c r="A53" s="249"/>
      <c r="B53" s="248" t="s">
        <v>10</v>
      </c>
      <c r="C53" s="541">
        <f>C54</f>
        <v>8</v>
      </c>
      <c r="D53" s="246">
        <f>D54</f>
        <v>6</v>
      </c>
      <c r="E53" s="371">
        <f t="shared" si="26"/>
        <v>0.75</v>
      </c>
      <c r="F53" s="246">
        <f>F54</f>
        <v>7</v>
      </c>
      <c r="G53" s="373">
        <f t="shared" si="27"/>
        <v>0.875</v>
      </c>
      <c r="H53" s="246">
        <f>H54</f>
        <v>7</v>
      </c>
      <c r="I53" s="371">
        <f t="shared" si="28"/>
        <v>0.875</v>
      </c>
      <c r="J53" s="246">
        <f>J54</f>
        <v>7</v>
      </c>
      <c r="K53" s="371">
        <f t="shared" si="16"/>
        <v>0.875</v>
      </c>
      <c r="L53" s="246">
        <f>L54</f>
        <v>7</v>
      </c>
      <c r="M53" s="371">
        <f t="shared" si="17"/>
        <v>0.875</v>
      </c>
      <c r="N53" s="246">
        <f>N54</f>
        <v>4</v>
      </c>
      <c r="O53" s="371">
        <f t="shared" si="18"/>
        <v>0.5</v>
      </c>
      <c r="P53" s="246">
        <f>P54</f>
        <v>4</v>
      </c>
      <c r="Q53" s="371">
        <f t="shared" si="19"/>
        <v>0.5</v>
      </c>
      <c r="R53" s="246">
        <f>R54</f>
        <v>8</v>
      </c>
      <c r="S53" s="371">
        <f t="shared" si="20"/>
        <v>1</v>
      </c>
      <c r="T53" s="246">
        <f>T54</f>
        <v>0</v>
      </c>
      <c r="U53" s="371">
        <f t="shared" si="21"/>
        <v>0</v>
      </c>
      <c r="V53" s="246">
        <f>V54</f>
        <v>6</v>
      </c>
      <c r="W53" s="371">
        <f t="shared" si="22"/>
        <v>0.75</v>
      </c>
      <c r="X53" s="246">
        <f>X54</f>
        <v>0</v>
      </c>
      <c r="Y53" s="371">
        <f t="shared" si="23"/>
        <v>0</v>
      </c>
      <c r="Z53" s="246">
        <f>Z54</f>
        <v>0</v>
      </c>
      <c r="AA53" s="371">
        <f t="shared" si="24"/>
        <v>0</v>
      </c>
      <c r="AB53" s="246">
        <f>AB54</f>
        <v>0</v>
      </c>
      <c r="AC53" s="371">
        <f t="shared" si="25"/>
        <v>0</v>
      </c>
      <c r="AD53" s="250"/>
    </row>
    <row r="54" spans="1:30" s="198" customFormat="1" x14ac:dyDescent="0.25">
      <c r="A54" s="240">
        <v>43</v>
      </c>
      <c r="B54" s="363" t="s">
        <v>233</v>
      </c>
      <c r="C54" s="365">
        <v>8</v>
      </c>
      <c r="D54" s="540">
        <v>6</v>
      </c>
      <c r="E54" s="371">
        <f t="shared" si="26"/>
        <v>0.75</v>
      </c>
      <c r="F54" s="366">
        <v>7</v>
      </c>
      <c r="G54" s="373">
        <f t="shared" si="27"/>
        <v>0.875</v>
      </c>
      <c r="H54" s="366">
        <v>7</v>
      </c>
      <c r="I54" s="371">
        <f t="shared" si="28"/>
        <v>0.875</v>
      </c>
      <c r="J54" s="366">
        <v>7</v>
      </c>
      <c r="K54" s="371">
        <f t="shared" si="16"/>
        <v>0.875</v>
      </c>
      <c r="L54" s="366">
        <v>7</v>
      </c>
      <c r="M54" s="371">
        <f t="shared" si="17"/>
        <v>0.875</v>
      </c>
      <c r="N54" s="366">
        <v>4</v>
      </c>
      <c r="O54" s="371">
        <f t="shared" si="18"/>
        <v>0.5</v>
      </c>
      <c r="P54" s="366">
        <v>4</v>
      </c>
      <c r="Q54" s="371">
        <f t="shared" si="19"/>
        <v>0.5</v>
      </c>
      <c r="R54" s="366">
        <v>8</v>
      </c>
      <c r="S54" s="371">
        <f t="shared" si="20"/>
        <v>1</v>
      </c>
      <c r="T54" s="366">
        <v>0</v>
      </c>
      <c r="U54" s="371">
        <f t="shared" si="21"/>
        <v>0</v>
      </c>
      <c r="V54" s="366">
        <v>6</v>
      </c>
      <c r="W54" s="371">
        <f t="shared" si="22"/>
        <v>0.75</v>
      </c>
      <c r="X54" s="366"/>
      <c r="Y54" s="371">
        <f t="shared" si="23"/>
        <v>0</v>
      </c>
      <c r="Z54" s="366">
        <v>0</v>
      </c>
      <c r="AA54" s="371">
        <f t="shared" si="24"/>
        <v>0</v>
      </c>
      <c r="AB54" s="366">
        <v>0</v>
      </c>
      <c r="AC54" s="371">
        <f t="shared" si="25"/>
        <v>0</v>
      </c>
      <c r="AD54" s="199"/>
    </row>
    <row r="55" spans="1:30" s="202" customFormat="1" ht="12.75" customHeight="1" x14ac:dyDescent="0.25">
      <c r="C55" s="239">
        <f>C2+C8+C10+C14+C19+C22+C28+C31+C36+C39+C43+C49+C53</f>
        <v>122</v>
      </c>
      <c r="D55" s="239">
        <f>D2+D8+D10+D14+D19+D22+D28+D31+D36+D39+D43+D49+D53</f>
        <v>87.5</v>
      </c>
      <c r="E55" s="203">
        <f>D55/$C55</f>
        <v>0.71721311475409832</v>
      </c>
      <c r="F55" s="239">
        <f>F2+F8+F10+F14+F19+F22+F28+F31+F36+F39+F43+F49+F53</f>
        <v>103</v>
      </c>
      <c r="G55" s="203">
        <f>F55/$C55</f>
        <v>0.84426229508196726</v>
      </c>
      <c r="H55" s="239">
        <f>H2+H8+H10+H14+H19+H22+H28+H31+H36+H39+H43+H49+H53</f>
        <v>105</v>
      </c>
      <c r="I55" s="203">
        <f>H55/$C55</f>
        <v>0.86065573770491799</v>
      </c>
      <c r="J55" s="239">
        <f>J2+J8+J10+J14+J19+J22+J28+J31+J36+J39+J43+J49+J53</f>
        <v>90.5</v>
      </c>
      <c r="K55" s="203">
        <f>J55/$C55</f>
        <v>0.74180327868852458</v>
      </c>
      <c r="L55" s="239">
        <f>L2+L8+L10+L14+L19+L22+L28+L31+L36+L39+L43+L49+L53</f>
        <v>80.5</v>
      </c>
      <c r="M55" s="203">
        <f>L55/$C55</f>
        <v>0.6598360655737705</v>
      </c>
      <c r="N55" s="239">
        <f>N2+N8+N10+N14+N19+N22+N28+N31+N36+N39+N43+N49+N53</f>
        <v>85</v>
      </c>
      <c r="O55" s="203">
        <f>N55/$C55</f>
        <v>0.69672131147540983</v>
      </c>
      <c r="P55" s="239">
        <f>P2+P8+P10+P14+P19+P22+P28+P31+P36+P39+P43+P49+P53</f>
        <v>81.5</v>
      </c>
      <c r="Q55" s="203">
        <f>P55/$C55</f>
        <v>0.66803278688524592</v>
      </c>
      <c r="R55" s="239">
        <f>R2+R8+R10+R14+R19+R22+R28+R31+R36+R39+R43+R49+R53</f>
        <v>116</v>
      </c>
      <c r="S55" s="203">
        <f>R55/$C55</f>
        <v>0.95081967213114749</v>
      </c>
      <c r="T55" s="239">
        <f>T2+T8+T10+T14+T19+T22+T28+T31+T36+T39+T43+T49+T53</f>
        <v>59.5</v>
      </c>
      <c r="U55" s="203">
        <f>T55/$C55</f>
        <v>0.48770491803278687</v>
      </c>
      <c r="V55" s="549">
        <f>V2+V8+V10+V14+V19+V22+V28+V31+V36+V39+V43+V49+V53</f>
        <v>88</v>
      </c>
      <c r="W55" s="203">
        <f>V55/$C55</f>
        <v>0.72131147540983609</v>
      </c>
      <c r="X55" s="239">
        <f>X2+X8+X10+X14+X19+X22+X28+X31+X36+X39+X43+X49+X53</f>
        <v>0</v>
      </c>
      <c r="Y55" s="203">
        <f>X55/$C55</f>
        <v>0</v>
      </c>
      <c r="Z55" s="239">
        <f>Z2+Z8+Z10+Z14+Z19+Z22+Z28+Z31+Z36+Z39+Z43+Z49+Z53</f>
        <v>52.5</v>
      </c>
      <c r="AA55" s="203">
        <f>Z55/$C55</f>
        <v>0.43032786885245899</v>
      </c>
      <c r="AB55" s="239">
        <f>AB2+AB8+AB10+AB14+AB19+AB22+AB28+AB31+AB36+AB39+AB43+AB49+AB53</f>
        <v>50.5</v>
      </c>
      <c r="AC55" s="203">
        <f>AB55/$C55</f>
        <v>0.41393442622950821</v>
      </c>
    </row>
    <row r="56" spans="1:30" s="195" customFormat="1" ht="12.6" thickBot="1" x14ac:dyDescent="0.3">
      <c r="A56" s="207"/>
      <c r="B56" s="208" t="s">
        <v>48</v>
      </c>
      <c r="C56" s="377"/>
      <c r="D56" s="207"/>
      <c r="E56" s="207"/>
      <c r="F56" s="207"/>
      <c r="G56" s="207"/>
      <c r="H56" s="207"/>
      <c r="I56" s="207"/>
      <c r="J56" s="207"/>
      <c r="K56" s="207"/>
      <c r="L56" s="207"/>
      <c r="M56" s="207"/>
      <c r="N56" s="207"/>
      <c r="O56" s="207"/>
      <c r="P56" s="207"/>
      <c r="Q56" s="207"/>
      <c r="R56" s="207"/>
      <c r="S56" s="207"/>
      <c r="T56" s="207"/>
      <c r="U56" s="207"/>
      <c r="V56" s="207"/>
      <c r="W56" s="207"/>
      <c r="X56" s="207"/>
      <c r="Y56" s="207"/>
      <c r="Z56" s="207"/>
      <c r="AA56" s="207"/>
      <c r="AB56" s="207"/>
      <c r="AC56" s="207"/>
      <c r="AD56" s="193"/>
    </row>
    <row r="57" spans="1:30" x14ac:dyDescent="0.2">
      <c r="A57" s="204">
        <v>1</v>
      </c>
      <c r="B57" s="205" t="str">
        <f>B2</f>
        <v>Grundrechnen 1</v>
      </c>
      <c r="C57" s="378">
        <f>C2</f>
        <v>12</v>
      </c>
      <c r="D57" s="206">
        <f>D2</f>
        <v>9</v>
      </c>
      <c r="E57" s="194">
        <f>D57/$C$57</f>
        <v>0.75</v>
      </c>
      <c r="F57" s="206">
        <f>F2</f>
        <v>11</v>
      </c>
      <c r="G57" s="194">
        <f>F57/$C$57</f>
        <v>0.91666666666666663</v>
      </c>
      <c r="H57" s="206">
        <f>H2</f>
        <v>11</v>
      </c>
      <c r="I57" s="194">
        <f>H57/$C$57</f>
        <v>0.91666666666666663</v>
      </c>
      <c r="J57" s="206">
        <f>J2</f>
        <v>11</v>
      </c>
      <c r="K57" s="194">
        <f>J57/$C$57</f>
        <v>0.91666666666666663</v>
      </c>
      <c r="L57" s="206">
        <f>L2</f>
        <v>9</v>
      </c>
      <c r="M57" s="194">
        <f>L57/$C$57</f>
        <v>0.75</v>
      </c>
      <c r="N57" s="206">
        <f>N2</f>
        <v>7.5</v>
      </c>
      <c r="O57" s="194">
        <f>N57/$C$57</f>
        <v>0.625</v>
      </c>
      <c r="P57" s="206">
        <f>P2</f>
        <v>6</v>
      </c>
      <c r="Q57" s="194">
        <f>P57/$C$57</f>
        <v>0.5</v>
      </c>
      <c r="R57" s="206">
        <f>R2</f>
        <v>5</v>
      </c>
      <c r="S57" s="194">
        <f>R57/$C$57</f>
        <v>0.41666666666666669</v>
      </c>
      <c r="T57" s="206">
        <f>T2</f>
        <v>4</v>
      </c>
      <c r="U57" s="194">
        <f>T57/$C$57</f>
        <v>0.33333333333333331</v>
      </c>
      <c r="V57" s="206">
        <f>V2</f>
        <v>9</v>
      </c>
      <c r="W57" s="194">
        <f>V57/$C$57</f>
        <v>0.75</v>
      </c>
      <c r="X57" s="206">
        <f>X2</f>
        <v>0</v>
      </c>
      <c r="Y57" s="194">
        <f>X57/$C$57</f>
        <v>0</v>
      </c>
      <c r="Z57" s="206">
        <f>Z2</f>
        <v>1</v>
      </c>
      <c r="AA57" s="194">
        <f>Z57/$C$57</f>
        <v>8.3333333333333329E-2</v>
      </c>
      <c r="AB57" s="206">
        <f>AB2</f>
        <v>0</v>
      </c>
      <c r="AC57" s="194">
        <f>AB57/$C$57</f>
        <v>0</v>
      </c>
      <c r="AD57" s="362"/>
    </row>
    <row r="58" spans="1:30" x14ac:dyDescent="0.2">
      <c r="A58" s="196">
        <v>2</v>
      </c>
      <c r="B58" s="28" t="str">
        <f>B9</f>
        <v>1 x 1</v>
      </c>
      <c r="C58" s="379">
        <f>C8</f>
        <v>10</v>
      </c>
      <c r="D58" s="64">
        <f>D8</f>
        <v>7</v>
      </c>
      <c r="E58" s="59">
        <f>D58/$C$58</f>
        <v>0.7</v>
      </c>
      <c r="F58" s="64">
        <f>F8</f>
        <v>8</v>
      </c>
      <c r="G58" s="59">
        <f>F58/$C$58</f>
        <v>0.8</v>
      </c>
      <c r="H58" s="64">
        <f>H8</f>
        <v>8</v>
      </c>
      <c r="I58" s="59">
        <f>H58/$C$58</f>
        <v>0.8</v>
      </c>
      <c r="J58" s="64">
        <f>J8</f>
        <v>8</v>
      </c>
      <c r="K58" s="59">
        <f>J58/$C$58</f>
        <v>0.8</v>
      </c>
      <c r="L58" s="64">
        <f>L8</f>
        <v>6</v>
      </c>
      <c r="M58" s="59">
        <f>L58/$C$58</f>
        <v>0.6</v>
      </c>
      <c r="N58" s="64">
        <f>N8</f>
        <v>7</v>
      </c>
      <c r="O58" s="59">
        <f>N58/$C$59</f>
        <v>0.58333333333333337</v>
      </c>
      <c r="P58" s="64">
        <f>P8</f>
        <v>5</v>
      </c>
      <c r="Q58" s="59">
        <f>P58/$C$59</f>
        <v>0.41666666666666669</v>
      </c>
      <c r="R58" s="64">
        <f>R8</f>
        <v>10</v>
      </c>
      <c r="S58" s="59">
        <f>R58/$C$59</f>
        <v>0.83333333333333337</v>
      </c>
      <c r="T58" s="64">
        <f>T8</f>
        <v>5</v>
      </c>
      <c r="U58" s="59">
        <f>T58/$C$59</f>
        <v>0.41666666666666669</v>
      </c>
      <c r="V58" s="64">
        <f>V8</f>
        <v>7</v>
      </c>
      <c r="W58" s="59">
        <f>V58/$C$58</f>
        <v>0.7</v>
      </c>
      <c r="X58" s="64">
        <f>X9</f>
        <v>0</v>
      </c>
      <c r="Y58" s="59">
        <f>X58/$C$59</f>
        <v>0</v>
      </c>
      <c r="Z58" s="64">
        <f>Z9</f>
        <v>5</v>
      </c>
      <c r="AA58" s="59">
        <f>Z58/$C$59</f>
        <v>0.41666666666666669</v>
      </c>
      <c r="AB58" s="64">
        <f>AB9</f>
        <v>5</v>
      </c>
      <c r="AC58" s="59">
        <f>AB58/$C$59</f>
        <v>0.41666666666666669</v>
      </c>
      <c r="AD58" s="362"/>
    </row>
    <row r="59" spans="1:30" x14ac:dyDescent="0.2">
      <c r="A59" s="196">
        <v>2</v>
      </c>
      <c r="B59" s="28" t="str">
        <f>B10</f>
        <v>Zahlenschreibweise</v>
      </c>
      <c r="C59" s="379">
        <f>C10</f>
        <v>12</v>
      </c>
      <c r="D59" s="64">
        <f>D10</f>
        <v>10</v>
      </c>
      <c r="E59" s="59">
        <f>D59/$C$59</f>
        <v>0.83333333333333337</v>
      </c>
      <c r="F59" s="64">
        <f>F10</f>
        <v>11</v>
      </c>
      <c r="G59" s="59">
        <f>F59/$C$59</f>
        <v>0.91666666666666663</v>
      </c>
      <c r="H59" s="64">
        <f>H10</f>
        <v>11</v>
      </c>
      <c r="I59" s="59">
        <f>H59/$C$59</f>
        <v>0.91666666666666663</v>
      </c>
      <c r="J59" s="64">
        <f>J10</f>
        <v>11</v>
      </c>
      <c r="K59" s="59">
        <f>J59/$C$59</f>
        <v>0.91666666666666663</v>
      </c>
      <c r="L59" s="64">
        <f>L10</f>
        <v>11</v>
      </c>
      <c r="M59" s="59">
        <f>L59/$C$59</f>
        <v>0.91666666666666663</v>
      </c>
      <c r="N59" s="64">
        <f>N10</f>
        <v>11</v>
      </c>
      <c r="O59" s="59">
        <f>N59/$C$59</f>
        <v>0.91666666666666663</v>
      </c>
      <c r="P59" s="64">
        <f>P10</f>
        <v>11</v>
      </c>
      <c r="Q59" s="59">
        <f>P59/$C$59</f>
        <v>0.91666666666666663</v>
      </c>
      <c r="R59" s="64">
        <f>R10</f>
        <v>12</v>
      </c>
      <c r="S59" s="59">
        <f>R59/$C$59</f>
        <v>1</v>
      </c>
      <c r="T59" s="64">
        <f>T10</f>
        <v>11</v>
      </c>
      <c r="U59" s="59">
        <f>T59/$C$59</f>
        <v>0.91666666666666663</v>
      </c>
      <c r="V59" s="64">
        <f>V10</f>
        <v>10</v>
      </c>
      <c r="W59" s="59">
        <f>V59/$C$59</f>
        <v>0.83333333333333337</v>
      </c>
      <c r="X59" s="64">
        <f>X10</f>
        <v>0</v>
      </c>
      <c r="Y59" s="59">
        <f>X59/$C$59</f>
        <v>0</v>
      </c>
      <c r="Z59" s="64">
        <f>Z10</f>
        <v>11</v>
      </c>
      <c r="AA59" s="59">
        <f>Z59/$C$59</f>
        <v>0.91666666666666663</v>
      </c>
      <c r="AB59" s="64">
        <f>AB10</f>
        <v>11</v>
      </c>
      <c r="AC59" s="59">
        <f>AB59/$C$59</f>
        <v>0.91666666666666663</v>
      </c>
      <c r="AD59" s="362"/>
    </row>
    <row r="60" spans="1:30" x14ac:dyDescent="0.2">
      <c r="A60" s="196">
        <v>3</v>
      </c>
      <c r="B60" s="28" t="str">
        <f>B14</f>
        <v>Stellenwertsystem</v>
      </c>
      <c r="C60" s="380">
        <f>C14</f>
        <v>10</v>
      </c>
      <c r="D60" s="366">
        <f>D14</f>
        <v>8.5</v>
      </c>
      <c r="E60" s="59">
        <f>D60/$C$60</f>
        <v>0.85</v>
      </c>
      <c r="F60" s="366">
        <f>F14</f>
        <v>9.5</v>
      </c>
      <c r="G60" s="59">
        <f>F60/$C$60</f>
        <v>0.95</v>
      </c>
      <c r="H60" s="366">
        <f>H14</f>
        <v>9.5</v>
      </c>
      <c r="I60" s="59">
        <f>H60/$C$60</f>
        <v>0.95</v>
      </c>
      <c r="J60" s="366">
        <f>J14</f>
        <v>9</v>
      </c>
      <c r="K60" s="59">
        <f>J60/$C$60</f>
        <v>0.9</v>
      </c>
      <c r="L60" s="366">
        <f>L14</f>
        <v>9</v>
      </c>
      <c r="M60" s="59">
        <f>L60/$C$60</f>
        <v>0.9</v>
      </c>
      <c r="N60" s="366">
        <f>N14</f>
        <v>9</v>
      </c>
      <c r="O60" s="59">
        <f>N60/$C$60</f>
        <v>0.9</v>
      </c>
      <c r="P60" s="366">
        <f>P14</f>
        <v>9</v>
      </c>
      <c r="Q60" s="59">
        <f>P60/$C$60</f>
        <v>0.9</v>
      </c>
      <c r="R60" s="366">
        <f>R14</f>
        <v>10</v>
      </c>
      <c r="S60" s="59">
        <f>R60/$C$60</f>
        <v>1</v>
      </c>
      <c r="T60" s="366">
        <f>T14</f>
        <v>9</v>
      </c>
      <c r="U60" s="59">
        <f>T60/$C$60</f>
        <v>0.9</v>
      </c>
      <c r="V60" s="366">
        <f>V14</f>
        <v>8.5</v>
      </c>
      <c r="W60" s="59">
        <f>V60/$C$60</f>
        <v>0.85</v>
      </c>
      <c r="X60" s="366">
        <f>X14</f>
        <v>0</v>
      </c>
      <c r="Y60" s="59">
        <f>X60/$C$60</f>
        <v>0</v>
      </c>
      <c r="Z60" s="366">
        <f>Z14</f>
        <v>9</v>
      </c>
      <c r="AA60" s="59">
        <f>Z60/$C$60</f>
        <v>0.9</v>
      </c>
      <c r="AB60" s="366">
        <f>AB14</f>
        <v>9</v>
      </c>
      <c r="AC60" s="59">
        <f>AB60/$C$60</f>
        <v>0.9</v>
      </c>
      <c r="AD60" s="362"/>
    </row>
    <row r="61" spans="1:30" x14ac:dyDescent="0.2">
      <c r="A61" s="196">
        <v>4</v>
      </c>
      <c r="B61" s="28" t="str">
        <f>B19</f>
        <v>Brüche</v>
      </c>
      <c r="C61" s="380">
        <f>C19</f>
        <v>7</v>
      </c>
      <c r="D61" s="366">
        <f>D19</f>
        <v>5</v>
      </c>
      <c r="E61" s="59">
        <f>D61/$C$61</f>
        <v>0.7142857142857143</v>
      </c>
      <c r="F61" s="366">
        <f>F19</f>
        <v>6</v>
      </c>
      <c r="G61" s="59">
        <f>F61/$C$61</f>
        <v>0.8571428571428571</v>
      </c>
      <c r="H61" s="366">
        <f>H19</f>
        <v>6</v>
      </c>
      <c r="I61" s="59">
        <f>H61/$C$61</f>
        <v>0.8571428571428571</v>
      </c>
      <c r="J61" s="366">
        <f>J19</f>
        <v>5</v>
      </c>
      <c r="K61" s="59">
        <f>J61/$C$61</f>
        <v>0.7142857142857143</v>
      </c>
      <c r="L61" s="366">
        <f>L19</f>
        <v>5</v>
      </c>
      <c r="M61" s="59">
        <f>L61/$C$61</f>
        <v>0.7142857142857143</v>
      </c>
      <c r="N61" s="366">
        <f>N19</f>
        <v>5</v>
      </c>
      <c r="O61" s="59">
        <f>N61/$C$61</f>
        <v>0.7142857142857143</v>
      </c>
      <c r="P61" s="366">
        <f>P19</f>
        <v>5</v>
      </c>
      <c r="Q61" s="59">
        <f>P61/$C$61</f>
        <v>0.7142857142857143</v>
      </c>
      <c r="R61" s="366">
        <f>R19</f>
        <v>8</v>
      </c>
      <c r="S61" s="59">
        <f>R61/$C$61</f>
        <v>1.1428571428571428</v>
      </c>
      <c r="T61" s="366">
        <f>T19</f>
        <v>5</v>
      </c>
      <c r="U61" s="59">
        <f>T61/$C$61</f>
        <v>0.7142857142857143</v>
      </c>
      <c r="V61" s="366">
        <f>V19</f>
        <v>5</v>
      </c>
      <c r="W61" s="59">
        <f>V61/$C$61</f>
        <v>0.7142857142857143</v>
      </c>
      <c r="X61" s="366">
        <f>X19</f>
        <v>0</v>
      </c>
      <c r="Y61" s="59">
        <f>X61/$C$61</f>
        <v>0</v>
      </c>
      <c r="Z61" s="366">
        <f>Z19</f>
        <v>3</v>
      </c>
      <c r="AA61" s="59">
        <f>Z61/$C$61</f>
        <v>0.42857142857142855</v>
      </c>
      <c r="AB61" s="366">
        <f>AB19</f>
        <v>2</v>
      </c>
      <c r="AC61" s="59">
        <f>AB61/$C$61</f>
        <v>0.2857142857142857</v>
      </c>
      <c r="AD61" s="362"/>
    </row>
    <row r="62" spans="1:30" x14ac:dyDescent="0.2">
      <c r="A62" s="196">
        <v>5</v>
      </c>
      <c r="B62" s="28" t="str">
        <f>B22</f>
        <v>Grundrechnen 2</v>
      </c>
      <c r="C62" s="380">
        <f>C22</f>
        <v>12</v>
      </c>
      <c r="D62" s="366">
        <f>D22</f>
        <v>8</v>
      </c>
      <c r="E62" s="59">
        <f>D62/$C$60</f>
        <v>0.8</v>
      </c>
      <c r="F62" s="366">
        <f>F22</f>
        <v>9.5</v>
      </c>
      <c r="G62" s="59">
        <f>F62/$C$62</f>
        <v>0.79166666666666663</v>
      </c>
      <c r="H62" s="366">
        <f>H22</f>
        <v>9.5</v>
      </c>
      <c r="I62" s="59">
        <f>H62/$C$62</f>
        <v>0.79166666666666663</v>
      </c>
      <c r="J62" s="366">
        <f>J22</f>
        <v>8.5</v>
      </c>
      <c r="K62" s="59">
        <f>J62/$C$62</f>
        <v>0.70833333333333337</v>
      </c>
      <c r="L62" s="366">
        <f>L22</f>
        <v>7</v>
      </c>
      <c r="M62" s="59">
        <f>L62/$C$63</f>
        <v>1</v>
      </c>
      <c r="N62" s="366">
        <f>N22</f>
        <v>6</v>
      </c>
      <c r="O62" s="59">
        <f>N62/$C$60</f>
        <v>0.6</v>
      </c>
      <c r="P62" s="366">
        <f>P22</f>
        <v>6</v>
      </c>
      <c r="Q62" s="59">
        <f>P62/$C$60</f>
        <v>0.6</v>
      </c>
      <c r="R62" s="366">
        <f>R22</f>
        <v>12</v>
      </c>
      <c r="S62" s="59">
        <f>R62/$C$60</f>
        <v>1.2</v>
      </c>
      <c r="T62" s="366">
        <f>T22</f>
        <v>5</v>
      </c>
      <c r="U62" s="59">
        <f>T62/$C$60</f>
        <v>0.5</v>
      </c>
      <c r="V62" s="366">
        <f>V22</f>
        <v>8</v>
      </c>
      <c r="W62" s="59">
        <f>V62/$C$62</f>
        <v>0.66666666666666663</v>
      </c>
      <c r="X62" s="366">
        <f>X22</f>
        <v>0</v>
      </c>
      <c r="Y62" s="59">
        <f>X62/$C$60</f>
        <v>0</v>
      </c>
      <c r="Z62" s="366">
        <f>Z22</f>
        <v>5</v>
      </c>
      <c r="AA62" s="59">
        <f>Z62/$C$60</f>
        <v>0.5</v>
      </c>
      <c r="AB62" s="366">
        <f>AB22</f>
        <v>5</v>
      </c>
      <c r="AC62" s="59">
        <f>AB62/$C$60</f>
        <v>0.5</v>
      </c>
      <c r="AD62" s="362"/>
    </row>
    <row r="63" spans="1:30" x14ac:dyDescent="0.2">
      <c r="A63" s="196">
        <v>6</v>
      </c>
      <c r="B63" s="28" t="str">
        <f>B28</f>
        <v>Überschlagen</v>
      </c>
      <c r="C63" s="380">
        <f>C28</f>
        <v>7</v>
      </c>
      <c r="D63" s="366">
        <f>D28</f>
        <v>5</v>
      </c>
      <c r="E63" s="59">
        <f>D63/$C$63</f>
        <v>0.7142857142857143</v>
      </c>
      <c r="F63" s="366">
        <f>F28</f>
        <v>6</v>
      </c>
      <c r="G63" s="59">
        <f>F63/$C$63</f>
        <v>0.8571428571428571</v>
      </c>
      <c r="H63" s="366">
        <f>H28</f>
        <v>6</v>
      </c>
      <c r="I63" s="59">
        <f>H63/$C$63</f>
        <v>0.8571428571428571</v>
      </c>
      <c r="J63" s="366">
        <f>J28</f>
        <v>6</v>
      </c>
      <c r="K63" s="59">
        <f>J63/$C$63</f>
        <v>0.8571428571428571</v>
      </c>
      <c r="L63" s="366">
        <f>L28</f>
        <v>5</v>
      </c>
      <c r="M63" s="59">
        <f>L63/$C$63</f>
        <v>0.7142857142857143</v>
      </c>
      <c r="N63" s="366">
        <f>N28</f>
        <v>6</v>
      </c>
      <c r="O63" s="59">
        <f>N63/$C$63</f>
        <v>0.8571428571428571</v>
      </c>
      <c r="P63" s="366">
        <f>P28</f>
        <v>6</v>
      </c>
      <c r="Q63" s="59">
        <f>P63/$C$63</f>
        <v>0.8571428571428571</v>
      </c>
      <c r="R63" s="366">
        <f>R28</f>
        <v>7</v>
      </c>
      <c r="S63" s="59">
        <f>R63/$C$63</f>
        <v>1</v>
      </c>
      <c r="T63" s="366">
        <f>T28</f>
        <v>4</v>
      </c>
      <c r="U63" s="59">
        <f>T63/$C$63</f>
        <v>0.5714285714285714</v>
      </c>
      <c r="V63" s="366">
        <f>V28</f>
        <v>5</v>
      </c>
      <c r="W63" s="59">
        <f>V63/$C$63</f>
        <v>0.7142857142857143</v>
      </c>
      <c r="X63" s="366">
        <f>X28</f>
        <v>0</v>
      </c>
      <c r="Y63" s="59">
        <f>X63/$C$63</f>
        <v>0</v>
      </c>
      <c r="Z63" s="366">
        <f>Z28</f>
        <v>3</v>
      </c>
      <c r="AA63" s="59">
        <f>Z63/$C$63</f>
        <v>0.42857142857142855</v>
      </c>
      <c r="AB63" s="366">
        <f>AB28</f>
        <v>3</v>
      </c>
      <c r="AC63" s="59">
        <f>AB63/$C$63</f>
        <v>0.42857142857142855</v>
      </c>
      <c r="AD63" s="362"/>
    </row>
    <row r="64" spans="1:30" x14ac:dyDescent="0.2">
      <c r="A64" s="196">
        <v>7</v>
      </c>
      <c r="B64" s="28" t="str">
        <f>B31</f>
        <v>Maße</v>
      </c>
      <c r="C64" s="380">
        <f>C31</f>
        <v>12</v>
      </c>
      <c r="D64" s="366">
        <f>D31</f>
        <v>8</v>
      </c>
      <c r="E64" s="59">
        <f>D64/$C$64</f>
        <v>0.66666666666666663</v>
      </c>
      <c r="F64" s="366">
        <f>F31</f>
        <v>9.5</v>
      </c>
      <c r="G64" s="59">
        <f>F64/$C$64</f>
        <v>0.79166666666666663</v>
      </c>
      <c r="H64" s="366">
        <f>H31</f>
        <v>10.5</v>
      </c>
      <c r="I64" s="59">
        <f>H64/$C$64</f>
        <v>0.875</v>
      </c>
      <c r="J64" s="366">
        <f>J31</f>
        <v>6</v>
      </c>
      <c r="K64" s="59">
        <f>J64/$C$64</f>
        <v>0.5</v>
      </c>
      <c r="L64" s="366">
        <f>L31</f>
        <v>5.5</v>
      </c>
      <c r="M64" s="59">
        <f>L64/$C$64</f>
        <v>0.45833333333333331</v>
      </c>
      <c r="N64" s="366">
        <f>N31</f>
        <v>9</v>
      </c>
      <c r="O64" s="59">
        <f>N64/$C$64</f>
        <v>0.75</v>
      </c>
      <c r="P64" s="366">
        <f>P31</f>
        <v>9</v>
      </c>
      <c r="Q64" s="59">
        <f>P64/$C$64</f>
        <v>0.75</v>
      </c>
      <c r="R64" s="366">
        <f>R31</f>
        <v>12</v>
      </c>
      <c r="S64" s="59">
        <f>R64/$C$64</f>
        <v>1</v>
      </c>
      <c r="T64" s="366">
        <f>T31</f>
        <v>4</v>
      </c>
      <c r="U64" s="59">
        <f>T64/$C$64</f>
        <v>0.33333333333333331</v>
      </c>
      <c r="V64" s="366">
        <f>V31</f>
        <v>8</v>
      </c>
      <c r="W64" s="59">
        <f>V64/$C$64</f>
        <v>0.66666666666666663</v>
      </c>
      <c r="X64" s="366">
        <f>X31</f>
        <v>0</v>
      </c>
      <c r="Y64" s="59">
        <f>X64/$C$64</f>
        <v>0</v>
      </c>
      <c r="Z64" s="366">
        <f>Z31</f>
        <v>4</v>
      </c>
      <c r="AA64" s="59">
        <f>Z64/$C$64</f>
        <v>0.33333333333333331</v>
      </c>
      <c r="AB64" s="366">
        <f>AB31</f>
        <v>4</v>
      </c>
      <c r="AC64" s="59">
        <f>AB64/$C$64</f>
        <v>0.33333333333333331</v>
      </c>
      <c r="AD64" s="362"/>
    </row>
    <row r="65" spans="1:30" x14ac:dyDescent="0.2">
      <c r="A65" s="196">
        <v>8</v>
      </c>
      <c r="B65" s="28" t="str">
        <f>B36</f>
        <v>Dreisatz</v>
      </c>
      <c r="C65" s="380">
        <f>C36</f>
        <v>7</v>
      </c>
      <c r="D65" s="366">
        <f>D36</f>
        <v>4.5</v>
      </c>
      <c r="E65" s="59">
        <f>D65/$C$65</f>
        <v>0.6428571428571429</v>
      </c>
      <c r="F65" s="366">
        <f>F36</f>
        <v>5</v>
      </c>
      <c r="G65" s="59">
        <f>F65/$C$65</f>
        <v>0.7142857142857143</v>
      </c>
      <c r="H65" s="366">
        <f>H36</f>
        <v>5</v>
      </c>
      <c r="I65" s="59">
        <f>H65/$C$65</f>
        <v>0.7142857142857143</v>
      </c>
      <c r="J65" s="366">
        <f>J36</f>
        <v>5</v>
      </c>
      <c r="K65" s="59">
        <f>J65/$C$65</f>
        <v>0.7142857142857143</v>
      </c>
      <c r="L65" s="366">
        <f>L36</f>
        <v>4.5</v>
      </c>
      <c r="M65" s="59">
        <f>L65/$C$65</f>
        <v>0.6428571428571429</v>
      </c>
      <c r="N65" s="366">
        <f>N36</f>
        <v>4</v>
      </c>
      <c r="O65" s="59">
        <f>N65/$C$65</f>
        <v>0.5714285714285714</v>
      </c>
      <c r="P65" s="366">
        <f>P36</f>
        <v>4</v>
      </c>
      <c r="Q65" s="59">
        <f>P65/$C$65</f>
        <v>0.5714285714285714</v>
      </c>
      <c r="R65" s="366">
        <f>R36</f>
        <v>7</v>
      </c>
      <c r="S65" s="59">
        <f>R65/$C$65</f>
        <v>1</v>
      </c>
      <c r="T65" s="366">
        <f>T36</f>
        <v>3</v>
      </c>
      <c r="U65" s="59">
        <f>T65/$C$65</f>
        <v>0.42857142857142855</v>
      </c>
      <c r="V65" s="366">
        <f>V36</f>
        <v>4.5</v>
      </c>
      <c r="W65" s="59">
        <f>V65/$C$65</f>
        <v>0.6428571428571429</v>
      </c>
      <c r="X65" s="366">
        <f>X36</f>
        <v>0</v>
      </c>
      <c r="Y65" s="59">
        <f>X65/$C$65</f>
        <v>0</v>
      </c>
      <c r="Z65" s="366">
        <f>Z36</f>
        <v>2</v>
      </c>
      <c r="AA65" s="59">
        <f>Z65/$C$65</f>
        <v>0.2857142857142857</v>
      </c>
      <c r="AB65" s="366">
        <f>AB36</f>
        <v>2</v>
      </c>
      <c r="AC65" s="59">
        <f>AB65/$C$65</f>
        <v>0.2857142857142857</v>
      </c>
      <c r="AD65" s="362"/>
    </row>
    <row r="66" spans="1:30" x14ac:dyDescent="0.2">
      <c r="A66" s="196">
        <v>9</v>
      </c>
      <c r="B66" s="28" t="str">
        <f>B39</f>
        <v>Prozente</v>
      </c>
      <c r="C66" s="380">
        <f>C39</f>
        <v>7</v>
      </c>
      <c r="D66" s="366">
        <f>D39</f>
        <v>4.5</v>
      </c>
      <c r="E66" s="59">
        <f>D66/$C$66</f>
        <v>0.6428571428571429</v>
      </c>
      <c r="F66" s="366">
        <f>F39</f>
        <v>5</v>
      </c>
      <c r="G66" s="59">
        <f>F66/$C$66</f>
        <v>0.7142857142857143</v>
      </c>
      <c r="H66" s="366">
        <f>H39</f>
        <v>5</v>
      </c>
      <c r="I66" s="59">
        <f>H66/$C$66</f>
        <v>0.7142857142857143</v>
      </c>
      <c r="J66" s="366">
        <f>J39</f>
        <v>5</v>
      </c>
      <c r="K66" s="59">
        <f>J66/$C$66</f>
        <v>0.7142857142857143</v>
      </c>
      <c r="L66" s="366">
        <f>L39</f>
        <v>4.5</v>
      </c>
      <c r="M66" s="59">
        <f>L66/$C$66</f>
        <v>0.6428571428571429</v>
      </c>
      <c r="N66" s="366">
        <f>N39</f>
        <v>3.5</v>
      </c>
      <c r="O66" s="59">
        <f>N66/$C$66</f>
        <v>0.5</v>
      </c>
      <c r="P66" s="366">
        <f>P39</f>
        <v>3.5</v>
      </c>
      <c r="Q66" s="59">
        <f>P66/$C$66</f>
        <v>0.5</v>
      </c>
      <c r="R66" s="366">
        <f>R39</f>
        <v>7</v>
      </c>
      <c r="S66" s="59">
        <f>R66/$C$66</f>
        <v>1</v>
      </c>
      <c r="T66" s="366">
        <f>T39</f>
        <v>1.5</v>
      </c>
      <c r="U66" s="59">
        <f>T66/$C$66</f>
        <v>0.21428571428571427</v>
      </c>
      <c r="V66" s="366">
        <f>V39</f>
        <v>4.5</v>
      </c>
      <c r="W66" s="59">
        <f>V66/$C$66</f>
        <v>0.6428571428571429</v>
      </c>
      <c r="X66" s="366">
        <f>X39</f>
        <v>0</v>
      </c>
      <c r="Y66" s="59">
        <f>X66/$C$66</f>
        <v>0</v>
      </c>
      <c r="Z66" s="366">
        <f>Z39</f>
        <v>1.5</v>
      </c>
      <c r="AA66" s="59">
        <f>Z66/$C$66</f>
        <v>0.21428571428571427</v>
      </c>
      <c r="AB66" s="366">
        <f>AB39</f>
        <v>1.5</v>
      </c>
      <c r="AC66" s="59">
        <f>AB66/$C$66</f>
        <v>0.21428571428571427</v>
      </c>
      <c r="AD66" s="362"/>
    </row>
    <row r="67" spans="1:30" x14ac:dyDescent="0.2">
      <c r="A67" s="196">
        <v>10</v>
      </c>
      <c r="B67" s="28" t="str">
        <f>B43</f>
        <v>Geometrie 1 + 2</v>
      </c>
      <c r="C67" s="380">
        <f>C43</f>
        <v>8</v>
      </c>
      <c r="D67" s="366">
        <f>D43</f>
        <v>6</v>
      </c>
      <c r="E67" s="59">
        <f>D67/$C$67</f>
        <v>0.75</v>
      </c>
      <c r="F67" s="366">
        <f>F43</f>
        <v>7.5</v>
      </c>
      <c r="G67" s="59">
        <f>F67/$C$67</f>
        <v>0.9375</v>
      </c>
      <c r="H67" s="366">
        <f>H43</f>
        <v>8</v>
      </c>
      <c r="I67" s="59">
        <f>H67/$C$67</f>
        <v>1</v>
      </c>
      <c r="J67" s="366">
        <f>J43</f>
        <v>4.5</v>
      </c>
      <c r="K67" s="59">
        <f>J67/$C$67</f>
        <v>0.5625</v>
      </c>
      <c r="L67" s="366">
        <f>L43</f>
        <v>3</v>
      </c>
      <c r="M67" s="59">
        <f>L67/$C$67</f>
        <v>0.375</v>
      </c>
      <c r="N67" s="366">
        <f>N43</f>
        <v>8</v>
      </c>
      <c r="O67" s="59">
        <f>N67/$C$67</f>
        <v>1</v>
      </c>
      <c r="P67" s="366">
        <f>P43</f>
        <v>8</v>
      </c>
      <c r="Q67" s="59">
        <f>P67/$C$67</f>
        <v>1</v>
      </c>
      <c r="R67" s="366">
        <f>R43</f>
        <v>8</v>
      </c>
      <c r="S67" s="59">
        <f>R67/$C$67</f>
        <v>1</v>
      </c>
      <c r="T67" s="366">
        <f>T43</f>
        <v>3</v>
      </c>
      <c r="U67" s="59">
        <f>T67/$C$67</f>
        <v>0.375</v>
      </c>
      <c r="V67" s="366">
        <f>V43</f>
        <v>6.5</v>
      </c>
      <c r="W67" s="59">
        <f>V67/$C$67</f>
        <v>0.8125</v>
      </c>
      <c r="X67" s="366">
        <f>X43</f>
        <v>0</v>
      </c>
      <c r="Y67" s="59">
        <f>X67/$C$67</f>
        <v>0</v>
      </c>
      <c r="Z67" s="366">
        <f>Z43</f>
        <v>3</v>
      </c>
      <c r="AA67" s="59">
        <f>Z67/$C$67</f>
        <v>0.375</v>
      </c>
      <c r="AB67" s="366">
        <f>AB43</f>
        <v>3</v>
      </c>
      <c r="AC67" s="59">
        <f>AB67/$C$67</f>
        <v>0.375</v>
      </c>
      <c r="AD67" s="362"/>
    </row>
    <row r="68" spans="1:30" x14ac:dyDescent="0.2">
      <c r="A68" s="196">
        <v>11</v>
      </c>
      <c r="B68" s="28" t="str">
        <f>B49</f>
        <v>räuml. Vorstellung 1 + 2</v>
      </c>
      <c r="C68" s="380">
        <f>C49</f>
        <v>10</v>
      </c>
      <c r="D68" s="366">
        <f>D49</f>
        <v>6</v>
      </c>
      <c r="E68" s="59">
        <f>D68/$C$68</f>
        <v>0.6</v>
      </c>
      <c r="F68" s="366">
        <f>F49</f>
        <v>8</v>
      </c>
      <c r="G68" s="59">
        <f>F68/$C$68</f>
        <v>0.8</v>
      </c>
      <c r="H68" s="366">
        <f>H49</f>
        <v>8.5</v>
      </c>
      <c r="I68" s="59">
        <f>H68/$C$68</f>
        <v>0.85</v>
      </c>
      <c r="J68" s="366">
        <f>J49</f>
        <v>4.5</v>
      </c>
      <c r="K68" s="59">
        <f>J68/$C$68</f>
        <v>0.45</v>
      </c>
      <c r="L68" s="366">
        <f>L49</f>
        <v>4</v>
      </c>
      <c r="M68" s="59">
        <f>L68/$C$68</f>
        <v>0.4</v>
      </c>
      <c r="N68" s="366">
        <f>N49</f>
        <v>5</v>
      </c>
      <c r="O68" s="59">
        <f>N68/$C$68</f>
        <v>0.5</v>
      </c>
      <c r="P68" s="366">
        <f>P49</f>
        <v>5</v>
      </c>
      <c r="Q68" s="59">
        <f>P68/$C$68</f>
        <v>0.5</v>
      </c>
      <c r="R68" s="366">
        <f>R49</f>
        <v>10</v>
      </c>
      <c r="S68" s="59">
        <f>R68/$C$68</f>
        <v>1</v>
      </c>
      <c r="T68" s="366">
        <f>T49</f>
        <v>5</v>
      </c>
      <c r="U68" s="59">
        <f>T68/$C$68</f>
        <v>0.5</v>
      </c>
      <c r="V68" s="366">
        <f>V49</f>
        <v>6</v>
      </c>
      <c r="W68" s="59">
        <f>V68/$C$68</f>
        <v>0.6</v>
      </c>
      <c r="X68" s="366">
        <f>X49</f>
        <v>0</v>
      </c>
      <c r="Y68" s="59">
        <f>X68/$C$68</f>
        <v>0</v>
      </c>
      <c r="Z68" s="366">
        <f>Z49</f>
        <v>5</v>
      </c>
      <c r="AA68" s="59">
        <f>Z68/$C$68</f>
        <v>0.5</v>
      </c>
      <c r="AB68" s="366">
        <f>AB49</f>
        <v>5</v>
      </c>
      <c r="AC68" s="59">
        <f>AB68/$C$68</f>
        <v>0.5</v>
      </c>
      <c r="AD68" s="362"/>
    </row>
    <row r="69" spans="1:30" ht="12.6" thickBot="1" x14ac:dyDescent="0.25">
      <c r="A69" s="197">
        <v>12</v>
      </c>
      <c r="B69" s="65" t="str">
        <f>B53</f>
        <v>Diagramme</v>
      </c>
      <c r="C69" s="381">
        <f>C53</f>
        <v>8</v>
      </c>
      <c r="D69" s="60">
        <f>D53</f>
        <v>6</v>
      </c>
      <c r="E69" s="61">
        <f>D69/$C$69</f>
        <v>0.75</v>
      </c>
      <c r="F69" s="60">
        <f>F53</f>
        <v>7</v>
      </c>
      <c r="G69" s="61">
        <f>F69/$C$69</f>
        <v>0.875</v>
      </c>
      <c r="H69" s="60">
        <f>H53</f>
        <v>7</v>
      </c>
      <c r="I69" s="61">
        <f>H69/$C$69</f>
        <v>0.875</v>
      </c>
      <c r="J69" s="60">
        <f>J53</f>
        <v>7</v>
      </c>
      <c r="K69" s="61">
        <f>J69/$C$69</f>
        <v>0.875</v>
      </c>
      <c r="L69" s="60">
        <f>L53</f>
        <v>7</v>
      </c>
      <c r="M69" s="61">
        <f>L69/$C$69</f>
        <v>0.875</v>
      </c>
      <c r="N69" s="60">
        <f>N53</f>
        <v>4</v>
      </c>
      <c r="O69" s="61">
        <f>N69/$C$69</f>
        <v>0.5</v>
      </c>
      <c r="P69" s="60">
        <f>P53</f>
        <v>4</v>
      </c>
      <c r="Q69" s="61">
        <f>P69/$C$69</f>
        <v>0.5</v>
      </c>
      <c r="R69" s="60">
        <f>R53</f>
        <v>8</v>
      </c>
      <c r="S69" s="61">
        <f>R69/$C$69</f>
        <v>1</v>
      </c>
      <c r="T69" s="60">
        <f>T53</f>
        <v>0</v>
      </c>
      <c r="U69" s="61">
        <f>T69/$C$69</f>
        <v>0</v>
      </c>
      <c r="V69" s="60">
        <f>V53</f>
        <v>6</v>
      </c>
      <c r="W69" s="61">
        <f>V69/$C$69</f>
        <v>0.75</v>
      </c>
      <c r="X69" s="60">
        <f>X53</f>
        <v>0</v>
      </c>
      <c r="Y69" s="61">
        <f>X69/$C$69</f>
        <v>0</v>
      </c>
      <c r="Z69" s="60">
        <f>Z53</f>
        <v>0</v>
      </c>
      <c r="AA69" s="61">
        <f>Z69/$C$69</f>
        <v>0</v>
      </c>
      <c r="AB69" s="60">
        <f>AB53</f>
        <v>0</v>
      </c>
      <c r="AC69" s="61">
        <f>AB69/$C$69</f>
        <v>0</v>
      </c>
      <c r="AD69" s="362"/>
    </row>
    <row r="70" spans="1:30" ht="13.8" x14ac:dyDescent="0.25">
      <c r="A70" s="196"/>
      <c r="B70" s="376" t="s">
        <v>381</v>
      </c>
      <c r="C70" s="382">
        <f>SUM(C57:C69)</f>
        <v>122</v>
      </c>
      <c r="D70" s="363">
        <f>SUM(D57:D69)</f>
        <v>87.5</v>
      </c>
      <c r="E70" s="390">
        <f>D70/$C$70</f>
        <v>0.71721311475409832</v>
      </c>
      <c r="F70" s="363">
        <f t="shared" ref="F70:AB70" si="29">SUM(F57:F69)</f>
        <v>103</v>
      </c>
      <c r="G70" s="390">
        <f>F70/$C$70</f>
        <v>0.84426229508196726</v>
      </c>
      <c r="H70" s="363">
        <f t="shared" si="29"/>
        <v>105</v>
      </c>
      <c r="I70" s="390">
        <f>H70/$C$70</f>
        <v>0.86065573770491799</v>
      </c>
      <c r="J70" s="363">
        <f t="shared" si="29"/>
        <v>90.5</v>
      </c>
      <c r="K70" s="390">
        <f>J70/$C$70</f>
        <v>0.74180327868852458</v>
      </c>
      <c r="L70" s="363">
        <f t="shared" si="29"/>
        <v>80.5</v>
      </c>
      <c r="M70" s="390">
        <f>L70/$C$70</f>
        <v>0.6598360655737705</v>
      </c>
      <c r="N70" s="363">
        <f t="shared" si="29"/>
        <v>85</v>
      </c>
      <c r="O70" s="390">
        <f>N70/$C$70</f>
        <v>0.69672131147540983</v>
      </c>
      <c r="P70" s="363">
        <f t="shared" si="29"/>
        <v>81.5</v>
      </c>
      <c r="Q70" s="390">
        <f>P70/$C$70</f>
        <v>0.66803278688524592</v>
      </c>
      <c r="R70" s="363">
        <f t="shared" si="29"/>
        <v>116</v>
      </c>
      <c r="S70" s="390">
        <f>R70/$C$70</f>
        <v>0.95081967213114749</v>
      </c>
      <c r="T70" s="363">
        <f t="shared" si="29"/>
        <v>59.5</v>
      </c>
      <c r="U70" s="390">
        <f>T70/$C$70</f>
        <v>0.48770491803278687</v>
      </c>
      <c r="V70" s="363">
        <f t="shared" si="29"/>
        <v>88</v>
      </c>
      <c r="W70" s="390">
        <f>V70/$C$70</f>
        <v>0.72131147540983609</v>
      </c>
      <c r="X70" s="363">
        <f t="shared" si="29"/>
        <v>0</v>
      </c>
      <c r="Y70" s="390">
        <f>X70/$C$70</f>
        <v>0</v>
      </c>
      <c r="Z70" s="363">
        <f t="shared" si="29"/>
        <v>52.5</v>
      </c>
      <c r="AA70" s="390">
        <f>Z70/$C$70</f>
        <v>0.43032786885245899</v>
      </c>
      <c r="AB70" s="363">
        <f t="shared" si="29"/>
        <v>50.5</v>
      </c>
      <c r="AC70" s="390">
        <f>AB70/$C$70</f>
        <v>0.41393442622950821</v>
      </c>
    </row>
    <row r="72" spans="1:30" s="340" customFormat="1" x14ac:dyDescent="0.25">
      <c r="B72" s="341" t="s">
        <v>328</v>
      </c>
      <c r="C72" s="383">
        <f>SUM(C57:C63)</f>
        <v>70</v>
      </c>
      <c r="D72" s="383">
        <f>SUM(D57:D63)</f>
        <v>52.5</v>
      </c>
      <c r="E72" s="342">
        <f>D72/$C$72</f>
        <v>0.75</v>
      </c>
      <c r="F72" s="383">
        <f>SUM(F57:F63)</f>
        <v>61</v>
      </c>
      <c r="G72" s="342">
        <f>F72/$C$72</f>
        <v>0.87142857142857144</v>
      </c>
      <c r="H72" s="383">
        <f>SUM(H57:H63)</f>
        <v>61</v>
      </c>
      <c r="I72" s="342">
        <f>H72/$C$72</f>
        <v>0.87142857142857144</v>
      </c>
      <c r="J72" s="383">
        <f>SUM(J57:J63)</f>
        <v>58.5</v>
      </c>
      <c r="K72" s="342">
        <f>J72/$C$72</f>
        <v>0.83571428571428574</v>
      </c>
      <c r="L72" s="383">
        <f>SUM(L57:L63)</f>
        <v>52</v>
      </c>
      <c r="M72" s="342">
        <f>L72/$C$72</f>
        <v>0.74285714285714288</v>
      </c>
      <c r="N72" s="383">
        <f>SUM(N57:N63)</f>
        <v>51.5</v>
      </c>
      <c r="O72" s="342">
        <f>N72/$C$72</f>
        <v>0.73571428571428577</v>
      </c>
      <c r="P72" s="383">
        <f>SUM(P57:P63)</f>
        <v>48</v>
      </c>
      <c r="Q72" s="342">
        <f>P72/$C$72</f>
        <v>0.68571428571428572</v>
      </c>
      <c r="R72" s="383">
        <f>SUM(R57:R63)</f>
        <v>64</v>
      </c>
      <c r="S72" s="342">
        <f>R72/$C$72</f>
        <v>0.91428571428571426</v>
      </c>
      <c r="T72" s="383">
        <f>SUM(T57:T63)</f>
        <v>43</v>
      </c>
      <c r="U72" s="342">
        <f>T72/$C$72</f>
        <v>0.61428571428571432</v>
      </c>
      <c r="V72" s="383">
        <f>SUM(V57:V63)</f>
        <v>52.5</v>
      </c>
      <c r="W72" s="342">
        <f>V72/$C$72</f>
        <v>0.75</v>
      </c>
      <c r="X72" s="383">
        <f>SUM(X57:X63)</f>
        <v>0</v>
      </c>
      <c r="Y72" s="342">
        <f>X72/$C$72</f>
        <v>0</v>
      </c>
      <c r="Z72" s="383">
        <f>SUM(Z57:Z63)</f>
        <v>37</v>
      </c>
      <c r="AA72" s="342">
        <f>Z72/$C$72</f>
        <v>0.52857142857142858</v>
      </c>
      <c r="AB72" s="383">
        <f>SUM(AB57:AB63)</f>
        <v>35</v>
      </c>
      <c r="AC72" s="342">
        <f>AB72/$C$72</f>
        <v>0.5</v>
      </c>
    </row>
  </sheetData>
  <sheetProtection algorithmName="SHA-512" hashValue="S+ClAETkFbZRP27ztN43dlp2hfPfOVJ6yK+xOmH9nL0AIuSk4LXcHVvyMy07M3B46Zez7IlvZ4eLJ6PWI+q7Fw==" saltValue="CjtPXF1MkXQJ2TrXoNIxXA==" spinCount="100000" sheet="1" selectLockedCells="1" selectUnlockedCells="1"/>
  <mergeCells count="13">
    <mergeCell ref="R1:S1"/>
    <mergeCell ref="N1:O1"/>
    <mergeCell ref="D1:E1"/>
    <mergeCell ref="H1:I1"/>
    <mergeCell ref="J1:K1"/>
    <mergeCell ref="L1:M1"/>
    <mergeCell ref="P1:Q1"/>
    <mergeCell ref="F1:G1"/>
    <mergeCell ref="AB1:AC1"/>
    <mergeCell ref="T1:U1"/>
    <mergeCell ref="V1:W1"/>
    <mergeCell ref="X1:Y1"/>
    <mergeCell ref="Z1:AA1"/>
  </mergeCells>
  <phoneticPr fontId="2" type="noConversion"/>
  <pageMargins left="0.86614173228346458" right="0.51181102362204722" top="0.9055118110236221" bottom="0.98425196850393704" header="0.51181102362204722" footer="0.51181102362204722"/>
  <pageSetup paperSize="9" scale="63" orientation="portrait" horizontalDpi="4294967293" verticalDpi="300" r:id="rId1"/>
  <headerFooter alignWithMargins="0">
    <oddHeader>&amp;L&amp;"Gill Sans MT,Standard"&amp;8RTBS Version 3&amp;C&amp;"Gill Sans MT,Standard"Berufliche Anforderungsprofile&amp;R&amp;G</oddHeader>
  </headerFooter>
  <colBreaks count="2" manualBreakCount="2">
    <brk id="13" max="71" man="1"/>
    <brk id="23" max="71" man="1"/>
  </colBreak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42</vt:i4>
      </vt:variant>
      <vt:variant>
        <vt:lpstr>Benannte Bereiche</vt:lpstr>
      </vt:variant>
      <vt:variant>
        <vt:i4>43</vt:i4>
      </vt:variant>
    </vt:vector>
  </HeadingPairs>
  <TitlesOfParts>
    <vt:vector size="85" baseType="lpstr">
      <vt:lpstr>Da</vt:lpstr>
      <vt:lpstr>Werte1</vt:lpstr>
      <vt:lpstr>Test1</vt:lpstr>
      <vt:lpstr>Test1Detail</vt:lpstr>
      <vt:lpstr>Diagramm</vt:lpstr>
      <vt:lpstr>Werte2</vt:lpstr>
      <vt:lpstr>Test2</vt:lpstr>
      <vt:lpstr>Test2Detail</vt:lpstr>
      <vt:lpstr>Profile</vt:lpstr>
      <vt:lpstr>S1</vt:lpstr>
      <vt:lpstr>S2</vt:lpstr>
      <vt:lpstr>S3</vt:lpstr>
      <vt:lpstr>S4</vt:lpstr>
      <vt:lpstr>S5</vt:lpstr>
      <vt:lpstr>S6</vt:lpstr>
      <vt:lpstr>S7</vt:lpstr>
      <vt:lpstr>S8</vt:lpstr>
      <vt:lpstr>S9</vt:lpstr>
      <vt:lpstr>S10</vt:lpstr>
      <vt:lpstr>S11</vt:lpstr>
      <vt:lpstr>S12</vt:lpstr>
      <vt:lpstr>S13</vt:lpstr>
      <vt:lpstr>S14</vt:lpstr>
      <vt:lpstr>S15</vt:lpstr>
      <vt:lpstr>S16</vt:lpstr>
      <vt:lpstr>S17</vt:lpstr>
      <vt:lpstr>S18</vt:lpstr>
      <vt:lpstr>S19</vt:lpstr>
      <vt:lpstr>S20</vt:lpstr>
      <vt:lpstr>S21</vt:lpstr>
      <vt:lpstr>S22</vt:lpstr>
      <vt:lpstr>S23</vt:lpstr>
      <vt:lpstr>S24</vt:lpstr>
      <vt:lpstr>S25</vt:lpstr>
      <vt:lpstr>S26</vt:lpstr>
      <vt:lpstr>S27</vt:lpstr>
      <vt:lpstr>S28</vt:lpstr>
      <vt:lpstr>S29</vt:lpstr>
      <vt:lpstr>S30</vt:lpstr>
      <vt:lpstr>S31</vt:lpstr>
      <vt:lpstr>S32</vt:lpstr>
      <vt:lpstr>Lösungen</vt:lpstr>
      <vt:lpstr>Da!Druckbereich</vt:lpstr>
      <vt:lpstr>Diagramm!Druckbereich</vt:lpstr>
      <vt:lpstr>Profile!Druckbereich</vt:lpstr>
      <vt:lpstr>'S1'!Druckbereich</vt:lpstr>
      <vt:lpstr>'S10'!Druckbereich</vt:lpstr>
      <vt:lpstr>'S11'!Druckbereich</vt:lpstr>
      <vt:lpstr>'S12'!Druckbereich</vt:lpstr>
      <vt:lpstr>'S13'!Druckbereich</vt:lpstr>
      <vt:lpstr>'S14'!Druckbereich</vt:lpstr>
      <vt:lpstr>'S15'!Druckbereich</vt:lpstr>
      <vt:lpstr>'S16'!Druckbereich</vt:lpstr>
      <vt:lpstr>'S17'!Druckbereich</vt:lpstr>
      <vt:lpstr>'S18'!Druckbereich</vt:lpstr>
      <vt:lpstr>'S19'!Druckbereich</vt:lpstr>
      <vt:lpstr>'S2'!Druckbereich</vt:lpstr>
      <vt:lpstr>'S20'!Druckbereich</vt:lpstr>
      <vt:lpstr>'S21'!Druckbereich</vt:lpstr>
      <vt:lpstr>'S22'!Druckbereich</vt:lpstr>
      <vt:lpstr>'S23'!Druckbereich</vt:lpstr>
      <vt:lpstr>'S24'!Druckbereich</vt:lpstr>
      <vt:lpstr>'S25'!Druckbereich</vt:lpstr>
      <vt:lpstr>'S26'!Druckbereich</vt:lpstr>
      <vt:lpstr>'S27'!Druckbereich</vt:lpstr>
      <vt:lpstr>'S28'!Druckbereich</vt:lpstr>
      <vt:lpstr>'S29'!Druckbereich</vt:lpstr>
      <vt:lpstr>'S3'!Druckbereich</vt:lpstr>
      <vt:lpstr>'S30'!Druckbereich</vt:lpstr>
      <vt:lpstr>'S31'!Druckbereich</vt:lpstr>
      <vt:lpstr>'S32'!Druckbereich</vt:lpstr>
      <vt:lpstr>'S4'!Druckbereich</vt:lpstr>
      <vt:lpstr>'S5'!Druckbereich</vt:lpstr>
      <vt:lpstr>'S6'!Druckbereich</vt:lpstr>
      <vt:lpstr>'S7'!Druckbereich</vt:lpstr>
      <vt:lpstr>'S8'!Druckbereich</vt:lpstr>
      <vt:lpstr>'S9'!Druckbereich</vt:lpstr>
      <vt:lpstr>Test1!Druckbereich</vt:lpstr>
      <vt:lpstr>Test1Detail!Druckbereich</vt:lpstr>
      <vt:lpstr>Test2!Druckbereich</vt:lpstr>
      <vt:lpstr>Werte1!Druckbereich</vt:lpstr>
      <vt:lpstr>Werte2!Druckbereich</vt:lpstr>
      <vt:lpstr>Da!Drucktitel</vt:lpstr>
      <vt:lpstr>Profile!Drucktitel</vt:lpstr>
      <vt:lpstr>Test1Detail!Drucktitel</vt:lpstr>
    </vt:vector>
  </TitlesOfParts>
  <Company>AfL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Rechentest Berufsschule</dc:title>
  <dc:subject>Diagnostik und Förderung mathematischer Grundkenntnisse</dc:subject>
  <dc:creator>Rob</dc:creator>
  <cp:lastModifiedBy>rhinz</cp:lastModifiedBy>
  <cp:lastPrinted>2022-01-22T12:41:28Z</cp:lastPrinted>
  <dcterms:created xsi:type="dcterms:W3CDTF">2006-01-26T13:11:09Z</dcterms:created>
  <dcterms:modified xsi:type="dcterms:W3CDTF">2022-03-17T07:16:48Z</dcterms:modified>
</cp:coreProperties>
</file>